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7595" windowHeight="9465" tabRatio="666" activeTab="4"/>
  </bookViews>
  <sheets>
    <sheet name="senoidal" sheetId="2" r:id="rId1"/>
    <sheet name="PWM Cuad" sheetId="4" r:id="rId2"/>
    <sheet name="Graficas Cuad" sheetId="7" r:id="rId3"/>
    <sheet name="PWM Seno" sheetId="5" r:id="rId4"/>
    <sheet name="Graficas seno" sheetId="8" r:id="rId5"/>
    <sheet name="Trapezio" sheetId="1" r:id="rId6"/>
    <sheet name="Conclusiones" sheetId="6" r:id="rId7"/>
    <sheet name="Ingles cuad" sheetId="9" r:id="rId8"/>
    <sheet name="Ingles senoidal" sheetId="10" r:id="rId9"/>
    <sheet name="Usando Formulas" sheetId="11" r:id="rId10"/>
    <sheet name="Graficos" sheetId="12" r:id="rId11"/>
  </sheets>
  <calcPr calcId="125725"/>
</workbook>
</file>

<file path=xl/calcChain.xml><?xml version="1.0" encoding="utf-8"?>
<calcChain xmlns="http://schemas.openxmlformats.org/spreadsheetml/2006/main">
  <c r="E5" i="1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7"/>
  <c r="B4"/>
  <c r="A33"/>
  <c r="B33" s="1"/>
  <c r="A32"/>
  <c r="B32" s="1"/>
  <c r="A31"/>
  <c r="B31" s="1"/>
  <c r="A30"/>
  <c r="B30" s="1"/>
  <c r="A29"/>
  <c r="B29" s="1"/>
  <c r="A28"/>
  <c r="B28" s="1"/>
  <c r="A26"/>
  <c r="B26" s="1"/>
  <c r="A25"/>
  <c r="B25" s="1"/>
  <c r="J8" i="1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7"/>
  <c r="G27"/>
  <c r="G28"/>
  <c r="G29"/>
  <c r="G30"/>
  <c r="G31"/>
  <c r="G32"/>
  <c r="G33"/>
  <c r="G34"/>
  <c r="G35"/>
  <c r="G3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30"/>
  <c r="D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30"/>
  <c r="C7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30"/>
  <c r="B34"/>
  <c r="B36"/>
  <c r="B8"/>
  <c r="B7"/>
  <c r="A36"/>
  <c r="D36" s="1"/>
  <c r="A35"/>
  <c r="D35" s="1"/>
  <c r="A34"/>
  <c r="D34" s="1"/>
  <c r="A33"/>
  <c r="D33" s="1"/>
  <c r="A28"/>
  <c r="D28" s="1"/>
  <c r="A32"/>
  <c r="B32" s="1"/>
  <c r="A31"/>
  <c r="D31" s="1"/>
  <c r="A29"/>
  <c r="D29" s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7"/>
  <c r="O10" i="5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9"/>
  <c r="A33" i="10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32"/>
  <c r="E9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32"/>
  <c r="B10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H9"/>
  <c r="D9"/>
  <c r="C9"/>
  <c r="C5"/>
  <c r="B5"/>
  <c r="G4"/>
  <c r="D4"/>
  <c r="C4"/>
  <c r="B4"/>
  <c r="G3"/>
  <c r="M10" i="5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9"/>
  <c r="C6" i="9"/>
  <c r="D6"/>
  <c r="E6"/>
  <c r="F6"/>
  <c r="G6"/>
  <c r="H6"/>
  <c r="I6"/>
  <c r="J6"/>
  <c r="K6"/>
  <c r="L6"/>
  <c r="M6"/>
  <c r="N6"/>
  <c r="O6"/>
  <c r="P6"/>
  <c r="Q6"/>
  <c r="R6"/>
  <c r="S6"/>
  <c r="T6"/>
  <c r="U6"/>
  <c r="B6"/>
  <c r="C5"/>
  <c r="D5"/>
  <c r="E5"/>
  <c r="F5"/>
  <c r="G5"/>
  <c r="H5"/>
  <c r="I5"/>
  <c r="J5"/>
  <c r="K5"/>
  <c r="L5"/>
  <c r="M5"/>
  <c r="N5"/>
  <c r="O5"/>
  <c r="P5"/>
  <c r="Q5"/>
  <c r="R5"/>
  <c r="S5"/>
  <c r="T5"/>
  <c r="U5"/>
  <c r="B5"/>
  <c r="C4"/>
  <c r="D4"/>
  <c r="E4"/>
  <c r="F4"/>
  <c r="G4"/>
  <c r="H4"/>
  <c r="I4"/>
  <c r="J4"/>
  <c r="K4"/>
  <c r="L4"/>
  <c r="M4"/>
  <c r="N4"/>
  <c r="O4"/>
  <c r="P4"/>
  <c r="Q4"/>
  <c r="R4"/>
  <c r="S4"/>
  <c r="T4"/>
  <c r="U4"/>
  <c r="B4"/>
  <c r="T25" i="6"/>
  <c r="I25" s="1"/>
  <c r="H25"/>
  <c r="T24"/>
  <c r="I24" s="1"/>
  <c r="H24"/>
  <c r="T23"/>
  <c r="I23" s="1"/>
  <c r="H23"/>
  <c r="T22"/>
  <c r="I22" s="1"/>
  <c r="H22"/>
  <c r="T21"/>
  <c r="I21" s="1"/>
  <c r="H21"/>
  <c r="T20"/>
  <c r="I20" s="1"/>
  <c r="H20"/>
  <c r="T19"/>
  <c r="I19" s="1"/>
  <c r="H19"/>
  <c r="T18"/>
  <c r="I18" s="1"/>
  <c r="H18"/>
  <c r="T17"/>
  <c r="I17" s="1"/>
  <c r="H17"/>
  <c r="T16"/>
  <c r="I16" s="1"/>
  <c r="H16"/>
  <c r="T15"/>
  <c r="I15" s="1"/>
  <c r="H15"/>
  <c r="T14"/>
  <c r="I14" s="1"/>
  <c r="H14"/>
  <c r="T13"/>
  <c r="I13" s="1"/>
  <c r="H13"/>
  <c r="T12"/>
  <c r="I12" s="1"/>
  <c r="H12"/>
  <c r="T11"/>
  <c r="I11" s="1"/>
  <c r="H11"/>
  <c r="T10"/>
  <c r="I10" s="1"/>
  <c r="H10"/>
  <c r="T9"/>
  <c r="I9" s="1"/>
  <c r="H9"/>
  <c r="T8"/>
  <c r="I8" s="1"/>
  <c r="H8"/>
  <c r="T7"/>
  <c r="I7" s="1"/>
  <c r="H7"/>
  <c r="T6"/>
  <c r="I6" s="1"/>
  <c r="H6"/>
  <c r="C367" i="1"/>
  <c r="B367" s="1"/>
  <c r="C366"/>
  <c r="B366" s="1"/>
  <c r="C365"/>
  <c r="B365" s="1"/>
  <c r="C364"/>
  <c r="B364" s="1"/>
  <c r="C363"/>
  <c r="B363" s="1"/>
  <c r="C362"/>
  <c r="B362" s="1"/>
  <c r="C361"/>
  <c r="B361" s="1"/>
  <c r="C360"/>
  <c r="B360" s="1"/>
  <c r="C359"/>
  <c r="B359" s="1"/>
  <c r="C358"/>
  <c r="B358" s="1"/>
  <c r="C357"/>
  <c r="B357" s="1"/>
  <c r="C356"/>
  <c r="B356" s="1"/>
  <c r="C355"/>
  <c r="B355" s="1"/>
  <c r="C354"/>
  <c r="B354" s="1"/>
  <c r="C353"/>
  <c r="B353" s="1"/>
  <c r="C352"/>
  <c r="B352" s="1"/>
  <c r="C351"/>
  <c r="B351" s="1"/>
  <c r="C350"/>
  <c r="B350" s="1"/>
  <c r="C349"/>
  <c r="B349" s="1"/>
  <c r="C348"/>
  <c r="B348" s="1"/>
  <c r="C347"/>
  <c r="B347" s="1"/>
  <c r="C346"/>
  <c r="B346" s="1"/>
  <c r="C345"/>
  <c r="B345" s="1"/>
  <c r="C344"/>
  <c r="B344" s="1"/>
  <c r="C343"/>
  <c r="B343" s="1"/>
  <c r="C342"/>
  <c r="B342" s="1"/>
  <c r="C341"/>
  <c r="B341" s="1"/>
  <c r="C340"/>
  <c r="B340" s="1"/>
  <c r="C339"/>
  <c r="B339" s="1"/>
  <c r="C338"/>
  <c r="B338" s="1"/>
  <c r="C337"/>
  <c r="B337" s="1"/>
  <c r="C336"/>
  <c r="B336" s="1"/>
  <c r="C335"/>
  <c r="B335" s="1"/>
  <c r="C334"/>
  <c r="B334" s="1"/>
  <c r="C333"/>
  <c r="B333" s="1"/>
  <c r="C332"/>
  <c r="B332" s="1"/>
  <c r="C331"/>
  <c r="B331" s="1"/>
  <c r="C330"/>
  <c r="B330" s="1"/>
  <c r="C329"/>
  <c r="B329" s="1"/>
  <c r="C328"/>
  <c r="B328" s="1"/>
  <c r="C327"/>
  <c r="B327" s="1"/>
  <c r="C326"/>
  <c r="B326" s="1"/>
  <c r="C325"/>
  <c r="B325" s="1"/>
  <c r="C324"/>
  <c r="B324" s="1"/>
  <c r="C323"/>
  <c r="B323" s="1"/>
  <c r="C322"/>
  <c r="B322" s="1"/>
  <c r="C321"/>
  <c r="B321" s="1"/>
  <c r="C320"/>
  <c r="B320" s="1"/>
  <c r="C319"/>
  <c r="B319" s="1"/>
  <c r="C318"/>
  <c r="B318" s="1"/>
  <c r="C317"/>
  <c r="B317" s="1"/>
  <c r="C316"/>
  <c r="B316" s="1"/>
  <c r="C315"/>
  <c r="B315" s="1"/>
  <c r="C314"/>
  <c r="B314" s="1"/>
  <c r="C313"/>
  <c r="B313" s="1"/>
  <c r="C312"/>
  <c r="B312" s="1"/>
  <c r="C311"/>
  <c r="B311" s="1"/>
  <c r="C310"/>
  <c r="B310" s="1"/>
  <c r="C309"/>
  <c r="B309" s="1"/>
  <c r="C308"/>
  <c r="B308" s="1"/>
  <c r="C307"/>
  <c r="B307" s="1"/>
  <c r="C306"/>
  <c r="B306" s="1"/>
  <c r="C305"/>
  <c r="B305" s="1"/>
  <c r="C304"/>
  <c r="B304" s="1"/>
  <c r="C303"/>
  <c r="B303" s="1"/>
  <c r="C302"/>
  <c r="B302" s="1"/>
  <c r="C301"/>
  <c r="B301" s="1"/>
  <c r="C300"/>
  <c r="B300" s="1"/>
  <c r="C299"/>
  <c r="B299" s="1"/>
  <c r="C298"/>
  <c r="B298" s="1"/>
  <c r="C297"/>
  <c r="B297" s="1"/>
  <c r="C296"/>
  <c r="B296" s="1"/>
  <c r="C295"/>
  <c r="B295" s="1"/>
  <c r="C294"/>
  <c r="B294" s="1"/>
  <c r="C293"/>
  <c r="B293" s="1"/>
  <c r="C292"/>
  <c r="B292" s="1"/>
  <c r="C291"/>
  <c r="B291" s="1"/>
  <c r="C290"/>
  <c r="B290" s="1"/>
  <c r="C289"/>
  <c r="B289" s="1"/>
  <c r="C288"/>
  <c r="B288" s="1"/>
  <c r="C287"/>
  <c r="B287" s="1"/>
  <c r="C286"/>
  <c r="B286" s="1"/>
  <c r="C285"/>
  <c r="B285" s="1"/>
  <c r="C284"/>
  <c r="B284" s="1"/>
  <c r="C283"/>
  <c r="B283" s="1"/>
  <c r="C282"/>
  <c r="B282" s="1"/>
  <c r="C281"/>
  <c r="B281" s="1"/>
  <c r="C280"/>
  <c r="B280" s="1"/>
  <c r="C279"/>
  <c r="B279" s="1"/>
  <c r="C278"/>
  <c r="B278" s="1"/>
  <c r="C277"/>
  <c r="B277" s="1"/>
  <c r="C276"/>
  <c r="B276" s="1"/>
  <c r="C275"/>
  <c r="B275" s="1"/>
  <c r="C274"/>
  <c r="B274" s="1"/>
  <c r="C273"/>
  <c r="B273" s="1"/>
  <c r="C272"/>
  <c r="B272" s="1"/>
  <c r="C271"/>
  <c r="B271" s="1"/>
  <c r="C270"/>
  <c r="B270" s="1"/>
  <c r="C269"/>
  <c r="B269" s="1"/>
  <c r="C268"/>
  <c r="B268" s="1"/>
  <c r="C267"/>
  <c r="B267" s="1"/>
  <c r="C266"/>
  <c r="B266" s="1"/>
  <c r="C265"/>
  <c r="B265" s="1"/>
  <c r="C264"/>
  <c r="B264" s="1"/>
  <c r="C263"/>
  <c r="B263" s="1"/>
  <c r="C262"/>
  <c r="B262" s="1"/>
  <c r="C261"/>
  <c r="B261" s="1"/>
  <c r="C260"/>
  <c r="B260" s="1"/>
  <c r="C259"/>
  <c r="B259" s="1"/>
  <c r="C258"/>
  <c r="B258" s="1"/>
  <c r="C257"/>
  <c r="B257" s="1"/>
  <c r="C256"/>
  <c r="B256" s="1"/>
  <c r="C255"/>
  <c r="B255" s="1"/>
  <c r="C254"/>
  <c r="B254" s="1"/>
  <c r="C253"/>
  <c r="B253" s="1"/>
  <c r="C252"/>
  <c r="B252" s="1"/>
  <c r="C251"/>
  <c r="B251" s="1"/>
  <c r="C250"/>
  <c r="B250" s="1"/>
  <c r="C249"/>
  <c r="B249" s="1"/>
  <c r="C248"/>
  <c r="B248" s="1"/>
  <c r="C247"/>
  <c r="B247" s="1"/>
  <c r="C246"/>
  <c r="B246" s="1"/>
  <c r="C245"/>
  <c r="B245" s="1"/>
  <c r="C244"/>
  <c r="B244" s="1"/>
  <c r="C243"/>
  <c r="B243" s="1"/>
  <c r="C242"/>
  <c r="B242" s="1"/>
  <c r="C241"/>
  <c r="B241" s="1"/>
  <c r="C240"/>
  <c r="B240" s="1"/>
  <c r="C239"/>
  <c r="B239" s="1"/>
  <c r="C238"/>
  <c r="B238" s="1"/>
  <c r="C237"/>
  <c r="B237" s="1"/>
  <c r="C236"/>
  <c r="B236" s="1"/>
  <c r="C235"/>
  <c r="B235" s="1"/>
  <c r="C234"/>
  <c r="B234" s="1"/>
  <c r="C233"/>
  <c r="B233" s="1"/>
  <c r="C232"/>
  <c r="B232" s="1"/>
  <c r="C231"/>
  <c r="B231" s="1"/>
  <c r="C230"/>
  <c r="B230" s="1"/>
  <c r="C229"/>
  <c r="B229" s="1"/>
  <c r="C228"/>
  <c r="B228" s="1"/>
  <c r="C227"/>
  <c r="B227" s="1"/>
  <c r="C226"/>
  <c r="B226" s="1"/>
  <c r="C225"/>
  <c r="B225" s="1"/>
  <c r="C224"/>
  <c r="B224" s="1"/>
  <c r="C223"/>
  <c r="B223" s="1"/>
  <c r="C222"/>
  <c r="B222" s="1"/>
  <c r="C221"/>
  <c r="B221" s="1"/>
  <c r="C220"/>
  <c r="B220" s="1"/>
  <c r="C219"/>
  <c r="B219" s="1"/>
  <c r="C218"/>
  <c r="B218" s="1"/>
  <c r="C217"/>
  <c r="B217" s="1"/>
  <c r="C216"/>
  <c r="B216" s="1"/>
  <c r="C215"/>
  <c r="B215" s="1"/>
  <c r="C214"/>
  <c r="B214" s="1"/>
  <c r="C213"/>
  <c r="B213" s="1"/>
  <c r="C212"/>
  <c r="B212" s="1"/>
  <c r="C211"/>
  <c r="B211" s="1"/>
  <c r="C210"/>
  <c r="B210" s="1"/>
  <c r="C209"/>
  <c r="B209" s="1"/>
  <c r="C208"/>
  <c r="B208" s="1"/>
  <c r="B35" i="11" l="1"/>
  <c r="B33"/>
  <c r="B31"/>
  <c r="B29"/>
  <c r="C36"/>
  <c r="C34"/>
  <c r="C32"/>
  <c r="C28"/>
  <c r="D32"/>
  <c r="C35"/>
  <c r="C33"/>
  <c r="C31"/>
  <c r="C29"/>
  <c r="K3" i="10"/>
  <c r="J9" s="1"/>
  <c r="D11"/>
  <c r="J11" s="1"/>
  <c r="C11"/>
  <c r="F9"/>
  <c r="D10"/>
  <c r="J10" s="1"/>
  <c r="C10"/>
  <c r="C207" i="1"/>
  <c r="B207" s="1"/>
  <c r="F11" i="10" l="1"/>
  <c r="E11"/>
  <c r="E10"/>
  <c r="F10"/>
  <c r="C12"/>
  <c r="D12"/>
  <c r="J12" s="1"/>
  <c r="G11"/>
  <c r="H11" s="1"/>
  <c r="G10"/>
  <c r="H10" s="1"/>
  <c r="C206" i="1"/>
  <c r="B206" s="1"/>
  <c r="D13" i="10" l="1"/>
  <c r="J13" s="1"/>
  <c r="C13"/>
  <c r="E12"/>
  <c r="F12"/>
  <c r="G12"/>
  <c r="H12" s="1"/>
  <c r="C205" i="1"/>
  <c r="B205" s="1"/>
  <c r="F13" i="10" l="1"/>
  <c r="E13"/>
  <c r="G13"/>
  <c r="H13" s="1"/>
  <c r="C14"/>
  <c r="D14"/>
  <c r="J14" s="1"/>
  <c r="C204" i="1"/>
  <c r="B204" s="1"/>
  <c r="E14" i="10" l="1"/>
  <c r="F14"/>
  <c r="G14"/>
  <c r="H14" s="1"/>
  <c r="D15"/>
  <c r="J15" s="1"/>
  <c r="C15"/>
  <c r="C203" i="1"/>
  <c r="B203" s="1"/>
  <c r="F15" i="10" l="1"/>
  <c r="E15"/>
  <c r="G15"/>
  <c r="H15" s="1"/>
  <c r="C16"/>
  <c r="D16"/>
  <c r="J16" s="1"/>
  <c r="C202" i="1"/>
  <c r="B202" s="1"/>
  <c r="D17" i="10" l="1"/>
  <c r="J17" s="1"/>
  <c r="C17"/>
  <c r="E16"/>
  <c r="F16"/>
  <c r="G16"/>
  <c r="H16" s="1"/>
  <c r="C201" i="1"/>
  <c r="B201" s="1"/>
  <c r="F17" i="10" l="1"/>
  <c r="E17"/>
  <c r="G17"/>
  <c r="H17" s="1"/>
  <c r="C18"/>
  <c r="D18"/>
  <c r="J18" s="1"/>
  <c r="C200" i="1"/>
  <c r="B200" s="1"/>
  <c r="E18" i="10" l="1"/>
  <c r="F18"/>
  <c r="G18"/>
  <c r="H18" s="1"/>
  <c r="D19"/>
  <c r="J19" s="1"/>
  <c r="C19"/>
  <c r="C199" i="1"/>
  <c r="B199" s="1"/>
  <c r="F19" i="10" l="1"/>
  <c r="E19"/>
  <c r="G19"/>
  <c r="H19" s="1"/>
  <c r="C20"/>
  <c r="D20"/>
  <c r="J20" s="1"/>
  <c r="C198" i="1"/>
  <c r="B198" s="1"/>
  <c r="E20" i="10" l="1"/>
  <c r="F20"/>
  <c r="G20"/>
  <c r="H20" s="1"/>
  <c r="D21"/>
  <c r="J21" s="1"/>
  <c r="C21"/>
  <c r="C197" i="1"/>
  <c r="B197" s="1"/>
  <c r="F21" i="10" l="1"/>
  <c r="E21"/>
  <c r="G21"/>
  <c r="H21" s="1"/>
  <c r="C22"/>
  <c r="D22"/>
  <c r="J22" s="1"/>
  <c r="C196" i="1"/>
  <c r="B196" s="1"/>
  <c r="E22" i="10" l="1"/>
  <c r="F22"/>
  <c r="G22"/>
  <c r="H22" s="1"/>
  <c r="D23"/>
  <c r="J23" s="1"/>
  <c r="C23"/>
  <c r="C195" i="1"/>
  <c r="B195" s="1"/>
  <c r="F23" i="10" l="1"/>
  <c r="E23"/>
  <c r="G23"/>
  <c r="H23" s="1"/>
  <c r="C24"/>
  <c r="D24"/>
  <c r="J24" s="1"/>
  <c r="C194" i="1"/>
  <c r="B194" s="1"/>
  <c r="E24" i="10" l="1"/>
  <c r="F24"/>
  <c r="G24"/>
  <c r="H24" s="1"/>
  <c r="D25"/>
  <c r="J25" s="1"/>
  <c r="C25"/>
  <c r="C193" i="1"/>
  <c r="B193" s="1"/>
  <c r="F25" i="10" l="1"/>
  <c r="E25"/>
  <c r="G25"/>
  <c r="H25" s="1"/>
  <c r="C26"/>
  <c r="D26"/>
  <c r="J26" s="1"/>
  <c r="C192" i="1"/>
  <c r="B192" s="1"/>
  <c r="E26" i="10" l="1"/>
  <c r="F26"/>
  <c r="G26"/>
  <c r="H26" s="1"/>
  <c r="D27"/>
  <c r="J27" s="1"/>
  <c r="C27"/>
  <c r="C191" i="1"/>
  <c r="B191" s="1"/>
  <c r="C28" i="10" l="1"/>
  <c r="D28"/>
  <c r="J28" s="1"/>
  <c r="F27"/>
  <c r="E27"/>
  <c r="G27"/>
  <c r="H27" s="1"/>
  <c r="C190" i="1"/>
  <c r="B190" s="1"/>
  <c r="E28" i="10" l="1"/>
  <c r="F28"/>
  <c r="G28"/>
  <c r="H28" s="1"/>
  <c r="C189" i="1"/>
  <c r="B189" s="1"/>
  <c r="C188" l="1"/>
  <c r="B188"/>
  <c r="C187" l="1"/>
  <c r="C186" l="1"/>
  <c r="B186" s="1"/>
  <c r="C185" l="1"/>
  <c r="B185" s="1"/>
  <c r="C184" l="1"/>
  <c r="B184" s="1"/>
  <c r="C183" l="1"/>
  <c r="B183" s="1"/>
  <c r="C182" l="1"/>
  <c r="B182" s="1"/>
  <c r="C181" l="1"/>
  <c r="B181" s="1"/>
  <c r="C180" l="1"/>
  <c r="B180" s="1"/>
  <c r="C179" l="1"/>
  <c r="B179" s="1"/>
  <c r="C178" l="1"/>
  <c r="B178" s="1"/>
  <c r="C177" l="1"/>
  <c r="B177" s="1"/>
  <c r="C176" l="1"/>
  <c r="B176" s="1"/>
  <c r="C175" l="1"/>
  <c r="B175" s="1"/>
  <c r="C174" l="1"/>
  <c r="B174" s="1"/>
  <c r="C173" l="1"/>
  <c r="B173" s="1"/>
  <c r="C172" l="1"/>
  <c r="B172" s="1"/>
  <c r="C171" l="1"/>
  <c r="B171" s="1"/>
  <c r="C170" l="1"/>
  <c r="B170" s="1"/>
  <c r="C169" l="1"/>
  <c r="B169" s="1"/>
  <c r="C168" l="1"/>
  <c r="B168" s="1"/>
  <c r="C167" l="1"/>
  <c r="B167" s="1"/>
  <c r="C166" l="1"/>
  <c r="B166" s="1"/>
  <c r="C165" l="1"/>
  <c r="B165" s="1"/>
  <c r="C164" l="1"/>
  <c r="B164" s="1"/>
  <c r="C163" l="1"/>
  <c r="B163" s="1"/>
  <c r="C162" l="1"/>
  <c r="B162" s="1"/>
  <c r="C161" l="1"/>
  <c r="B161" s="1"/>
  <c r="C160" l="1"/>
  <c r="B160" s="1"/>
  <c r="C159" l="1"/>
  <c r="B159" s="1"/>
  <c r="C158" l="1"/>
  <c r="B158" s="1"/>
  <c r="C157" l="1"/>
  <c r="B157" s="1"/>
  <c r="C156" l="1"/>
  <c r="B156" s="1"/>
  <c r="C155" l="1"/>
  <c r="B155" s="1"/>
  <c r="C154" l="1"/>
  <c r="B154" s="1"/>
  <c r="C153" l="1"/>
  <c r="B153" s="1"/>
  <c r="C152" l="1"/>
  <c r="B152" s="1"/>
  <c r="C151" l="1"/>
  <c r="B151" s="1"/>
  <c r="C150" l="1"/>
  <c r="B150" s="1"/>
  <c r="C149" l="1"/>
  <c r="B149" s="1"/>
  <c r="C148" l="1"/>
  <c r="B148" s="1"/>
  <c r="C147" l="1"/>
  <c r="B147" s="1"/>
  <c r="C146" l="1"/>
  <c r="B146" s="1"/>
  <c r="C145" l="1"/>
  <c r="B145" s="1"/>
  <c r="C144" l="1"/>
  <c r="B144" s="1"/>
  <c r="C143" l="1"/>
  <c r="B143" s="1"/>
  <c r="C142" l="1"/>
  <c r="B142" s="1"/>
  <c r="C141" l="1"/>
  <c r="B141" s="1"/>
  <c r="C140" l="1"/>
  <c r="B140" s="1"/>
  <c r="C139" l="1"/>
  <c r="B139" s="1"/>
  <c r="C138" l="1"/>
  <c r="B138" s="1"/>
  <c r="C137" l="1"/>
  <c r="B137" s="1"/>
  <c r="C136" l="1"/>
  <c r="B136" s="1"/>
  <c r="C135" l="1"/>
  <c r="B135" s="1"/>
  <c r="C134" l="1"/>
  <c r="B134" s="1"/>
  <c r="C133" l="1"/>
  <c r="B133" s="1"/>
  <c r="C132" l="1"/>
  <c r="B132" s="1"/>
  <c r="C131" l="1"/>
  <c r="B131" s="1"/>
  <c r="C130" l="1"/>
  <c r="B130" s="1"/>
  <c r="C129" l="1"/>
  <c r="B129" s="1"/>
  <c r="C128" l="1"/>
  <c r="B128" s="1"/>
  <c r="C127" l="1"/>
  <c r="B127" s="1"/>
  <c r="C126" l="1"/>
  <c r="B126" s="1"/>
  <c r="C125" l="1"/>
  <c r="B125" s="1"/>
  <c r="C124" l="1"/>
  <c r="B124" s="1"/>
  <c r="C123" l="1"/>
  <c r="B123" s="1"/>
  <c r="C122" l="1"/>
  <c r="B122" s="1"/>
  <c r="C121" l="1"/>
  <c r="B121" s="1"/>
  <c r="C120" l="1"/>
  <c r="B120" s="1"/>
  <c r="C119" l="1"/>
  <c r="B119" s="1"/>
  <c r="C118" l="1"/>
  <c r="B118" s="1"/>
  <c r="C117" l="1"/>
  <c r="B117" s="1"/>
  <c r="C116"/>
  <c r="B116" s="1"/>
  <c r="C115"/>
  <c r="B115" s="1"/>
  <c r="C114"/>
  <c r="B114" s="1"/>
  <c r="C113"/>
  <c r="B113" s="1"/>
  <c r="C112"/>
  <c r="B112" s="1"/>
  <c r="C111"/>
  <c r="B111" s="1"/>
  <c r="C110"/>
  <c r="B110" s="1"/>
  <c r="C109"/>
  <c r="B109" s="1"/>
  <c r="C108"/>
  <c r="B108" s="1"/>
  <c r="C107"/>
  <c r="B107" s="1"/>
  <c r="C106"/>
  <c r="B106" s="1"/>
  <c r="C105"/>
  <c r="B105" s="1"/>
  <c r="C104"/>
  <c r="B104" s="1"/>
  <c r="C103"/>
  <c r="B103" s="1"/>
  <c r="C102"/>
  <c r="B102" s="1"/>
  <c r="C101"/>
  <c r="B101" s="1"/>
  <c r="C100"/>
  <c r="B100" s="1"/>
  <c r="C99"/>
  <c r="B99" s="1"/>
  <c r="C98"/>
  <c r="B98"/>
  <c r="C97"/>
  <c r="B97" s="1"/>
  <c r="C96"/>
  <c r="B96" s="1"/>
  <c r="C95"/>
  <c r="B95" s="1"/>
  <c r="C94"/>
  <c r="B94" s="1"/>
  <c r="C93"/>
  <c r="B93" s="1"/>
  <c r="C92"/>
  <c r="B92" s="1"/>
  <c r="C91"/>
  <c r="B91" s="1"/>
  <c r="C90"/>
  <c r="B90" s="1"/>
  <c r="C89"/>
  <c r="B89" s="1"/>
  <c r="C88"/>
  <c r="B88" s="1"/>
  <c r="C87"/>
  <c r="B87" s="1"/>
  <c r="C86"/>
  <c r="B86" s="1"/>
  <c r="C85"/>
  <c r="B85" s="1"/>
  <c r="C84"/>
  <c r="B84" s="1"/>
  <c r="C83"/>
  <c r="B83" s="1"/>
  <c r="C82"/>
  <c r="B82" s="1"/>
  <c r="C81"/>
  <c r="B81" s="1"/>
  <c r="C80"/>
  <c r="B80" s="1"/>
  <c r="C79"/>
  <c r="B79" s="1"/>
  <c r="C78"/>
  <c r="B78" s="1"/>
  <c r="C77"/>
  <c r="B77" s="1"/>
  <c r="C76"/>
  <c r="B76" s="1"/>
  <c r="C75"/>
  <c r="B75" s="1"/>
  <c r="C74"/>
  <c r="B74" s="1"/>
  <c r="C73"/>
  <c r="B73" s="1"/>
  <c r="C72"/>
  <c r="B72" s="1"/>
  <c r="C71"/>
  <c r="B71" s="1"/>
  <c r="C70"/>
  <c r="B70" s="1"/>
  <c r="C69"/>
  <c r="B69" s="1"/>
  <c r="C68"/>
  <c r="B68" s="1"/>
  <c r="C67"/>
  <c r="B67" s="1"/>
  <c r="C66"/>
  <c r="B66" s="1"/>
  <c r="C65"/>
  <c r="B65" s="1"/>
  <c r="C64"/>
  <c r="B64" s="1"/>
  <c r="C63"/>
  <c r="B63" s="1"/>
  <c r="C62"/>
  <c r="B62" s="1"/>
  <c r="C61"/>
  <c r="B61" s="1"/>
  <c r="C60"/>
  <c r="B60" s="1"/>
  <c r="C59"/>
  <c r="B59" s="1"/>
  <c r="C58"/>
  <c r="B58" s="1"/>
  <c r="C57"/>
  <c r="B57" s="1"/>
  <c r="C56"/>
  <c r="B56" s="1"/>
  <c r="C55"/>
  <c r="B55" s="1"/>
  <c r="C54"/>
  <c r="B54" s="1"/>
  <c r="C53"/>
  <c r="B53" s="1"/>
  <c r="C52"/>
  <c r="B52" s="1"/>
  <c r="C51"/>
  <c r="B51" s="1"/>
  <c r="C50"/>
  <c r="B50" s="1"/>
  <c r="C49"/>
  <c r="B49" s="1"/>
  <c r="C48"/>
  <c r="B48" s="1"/>
  <c r="C47"/>
  <c r="B47" s="1"/>
  <c r="C46"/>
  <c r="B46" s="1"/>
  <c r="C45"/>
  <c r="B45" s="1"/>
  <c r="C44"/>
  <c r="B44" s="1"/>
  <c r="C43"/>
  <c r="B43" s="1"/>
  <c r="C42"/>
  <c r="B42" s="1"/>
  <c r="C41"/>
  <c r="B41" s="1"/>
  <c r="C40"/>
  <c r="B40" s="1"/>
  <c r="C39"/>
  <c r="B39" s="1"/>
  <c r="C38"/>
  <c r="B38" s="1"/>
  <c r="C37"/>
  <c r="B37" s="1"/>
  <c r="C36"/>
  <c r="B36" s="1"/>
  <c r="C35"/>
  <c r="B35" s="1"/>
  <c r="C34"/>
  <c r="B34" s="1"/>
  <c r="C33"/>
  <c r="B33" s="1"/>
  <c r="C32"/>
  <c r="B32" s="1"/>
  <c r="C31"/>
  <c r="B31" s="1"/>
  <c r="C30"/>
  <c r="B30" s="1"/>
  <c r="C29"/>
  <c r="B29" s="1"/>
  <c r="C28"/>
  <c r="B28" s="1"/>
  <c r="C27"/>
  <c r="B27" s="1"/>
  <c r="C26"/>
  <c r="B26" s="1"/>
  <c r="C25"/>
  <c r="B25" s="1"/>
  <c r="C24"/>
  <c r="B24" s="1"/>
  <c r="C23"/>
  <c r="B23" s="1"/>
  <c r="C22"/>
  <c r="B22" s="1"/>
  <c r="C21"/>
  <c r="B21" s="1"/>
  <c r="C20"/>
  <c r="B20" s="1"/>
  <c r="C19"/>
  <c r="B19" s="1"/>
  <c r="C18"/>
  <c r="B18" s="1"/>
  <c r="C17"/>
  <c r="B17" s="1"/>
  <c r="C16"/>
  <c r="B16" s="1"/>
  <c r="C15"/>
  <c r="B15" s="1"/>
  <c r="C14"/>
  <c r="B14" s="1"/>
  <c r="C13"/>
  <c r="B13" s="1"/>
  <c r="C12"/>
  <c r="B12" s="1"/>
  <c r="C11"/>
  <c r="B11" s="1"/>
  <c r="C10"/>
  <c r="B10" s="1"/>
  <c r="C9"/>
  <c r="B9" s="1"/>
  <c r="C8"/>
  <c r="B8"/>
  <c r="C7"/>
  <c r="D4"/>
  <c r="D3"/>
  <c r="F2"/>
  <c r="L28" i="5"/>
  <c r="K28"/>
  <c r="J28"/>
  <c r="B28" l="1"/>
  <c r="L27"/>
  <c r="K27"/>
  <c r="J27"/>
  <c r="B27" l="1"/>
  <c r="L26"/>
  <c r="K26"/>
  <c r="J26"/>
  <c r="B26" l="1"/>
  <c r="L25"/>
  <c r="K25"/>
  <c r="J25"/>
  <c r="B25" l="1"/>
  <c r="L24"/>
  <c r="K24"/>
  <c r="J24" l="1"/>
  <c r="B24" l="1"/>
  <c r="L23"/>
  <c r="K23"/>
  <c r="J23" l="1"/>
  <c r="B23"/>
  <c r="L22"/>
  <c r="K22"/>
  <c r="J22"/>
  <c r="B22"/>
  <c r="L21"/>
  <c r="K21"/>
  <c r="J21" l="1"/>
  <c r="B21" l="1"/>
  <c r="L20"/>
  <c r="K20"/>
  <c r="J20"/>
  <c r="B20"/>
  <c r="L19"/>
  <c r="K19"/>
  <c r="J19"/>
  <c r="B19" l="1"/>
  <c r="L18"/>
  <c r="K18"/>
  <c r="J18" l="1"/>
  <c r="B18" l="1"/>
  <c r="L17"/>
  <c r="K17"/>
  <c r="J17" l="1"/>
  <c r="B17"/>
  <c r="L16"/>
  <c r="K16"/>
  <c r="J16"/>
  <c r="B16"/>
  <c r="L15"/>
  <c r="K15"/>
  <c r="J15" l="1"/>
  <c r="B15" l="1"/>
  <c r="L14"/>
  <c r="K14"/>
  <c r="J14"/>
  <c r="B14" l="1"/>
  <c r="L13"/>
  <c r="K13"/>
  <c r="J13"/>
  <c r="B13" l="1"/>
  <c r="L12"/>
  <c r="K12"/>
  <c r="J12" l="1"/>
  <c r="B12"/>
  <c r="L11"/>
  <c r="K11"/>
  <c r="J11"/>
  <c r="B11"/>
  <c r="L10"/>
  <c r="K10"/>
  <c r="J10" s="1"/>
  <c r="B10"/>
  <c r="L9"/>
  <c r="K9"/>
  <c r="J9"/>
  <c r="H9"/>
  <c r="C5"/>
  <c r="A5"/>
  <c r="F4"/>
  <c r="A4"/>
  <c r="F3"/>
  <c r="D3"/>
  <c r="C3"/>
  <c r="B3"/>
  <c r="U375" i="4"/>
  <c r="T375"/>
  <c r="S375"/>
  <c r="R375"/>
  <c r="Q375"/>
  <c r="P375"/>
  <c r="O375"/>
  <c r="N375"/>
  <c r="M375"/>
  <c r="L375"/>
  <c r="K375"/>
  <c r="J375"/>
  <c r="I375"/>
  <c r="H375"/>
  <c r="G375"/>
  <c r="F375"/>
  <c r="E375"/>
  <c r="D375"/>
  <c r="C375"/>
  <c r="B375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U9"/>
  <c r="T9"/>
  <c r="S9"/>
  <c r="R9"/>
  <c r="Q9"/>
  <c r="P9"/>
  <c r="O9"/>
  <c r="N9"/>
  <c r="M9"/>
  <c r="L9" l="1"/>
  <c r="K9"/>
  <c r="J9"/>
  <c r="I9"/>
  <c r="H9"/>
  <c r="G9"/>
  <c r="F9"/>
  <c r="E9"/>
  <c r="D9"/>
  <c r="C9"/>
  <c r="B9"/>
  <c r="U8"/>
  <c r="T8" s="1"/>
  <c r="S8"/>
  <c r="R8" s="1"/>
  <c r="Q8"/>
  <c r="P8" s="1"/>
  <c r="O8"/>
  <c r="N8" s="1"/>
  <c r="M8"/>
  <c r="L8" s="1"/>
  <c r="K8"/>
  <c r="J8"/>
  <c r="I8"/>
  <c r="H8"/>
  <c r="G8"/>
  <c r="F8"/>
  <c r="E8"/>
  <c r="D8" s="1"/>
  <c r="C8"/>
  <c r="B8"/>
  <c r="U7" l="1"/>
  <c r="T7"/>
  <c r="S7"/>
  <c r="R7"/>
  <c r="Q7"/>
  <c r="P7"/>
  <c r="O7"/>
  <c r="N7"/>
  <c r="M7" s="1"/>
  <c r="L7"/>
  <c r="K7"/>
  <c r="J7"/>
  <c r="I7"/>
  <c r="H7"/>
  <c r="G7" s="1"/>
  <c r="F7"/>
  <c r="E7" s="1"/>
  <c r="D7"/>
  <c r="C7"/>
  <c r="B7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367" i="2"/>
  <c r="D367" s="1"/>
  <c r="B366"/>
  <c r="C366" s="1"/>
  <c r="B365"/>
  <c r="D365" s="1"/>
  <c r="B364"/>
  <c r="C364" s="1"/>
  <c r="B363"/>
  <c r="D363" s="1"/>
  <c r="B362"/>
  <c r="C362" s="1"/>
  <c r="B361"/>
  <c r="D361" s="1"/>
  <c r="B360"/>
  <c r="C360" s="1"/>
  <c r="C359"/>
  <c r="B359"/>
  <c r="D359" s="1"/>
  <c r="B358"/>
  <c r="C358" s="1"/>
  <c r="B357"/>
  <c r="D357" s="1"/>
  <c r="B356"/>
  <c r="C356" s="1"/>
  <c r="B355"/>
  <c r="D355" s="1"/>
  <c r="B354"/>
  <c r="C354" s="1"/>
  <c r="B353"/>
  <c r="D353" s="1"/>
  <c r="B352"/>
  <c r="C352" s="1"/>
  <c r="B351"/>
  <c r="D351" s="1"/>
  <c r="B350"/>
  <c r="C350" s="1"/>
  <c r="B349"/>
  <c r="D349" s="1"/>
  <c r="B348"/>
  <c r="C348" s="1"/>
  <c r="C347"/>
  <c r="B347"/>
  <c r="D347" s="1"/>
  <c r="B346"/>
  <c r="C346" s="1"/>
  <c r="B345"/>
  <c r="D345" s="1"/>
  <c r="B344"/>
  <c r="C344" s="1"/>
  <c r="B343"/>
  <c r="D343" s="1"/>
  <c r="B342"/>
  <c r="C342" s="1"/>
  <c r="B341"/>
  <c r="D341" s="1"/>
  <c r="B340"/>
  <c r="C340" s="1"/>
  <c r="B339"/>
  <c r="D339" s="1"/>
  <c r="B338"/>
  <c r="C338" s="1"/>
  <c r="B337"/>
  <c r="D337" s="1"/>
  <c r="B336"/>
  <c r="C336" s="1"/>
  <c r="B335"/>
  <c r="D335" s="1"/>
  <c r="B334"/>
  <c r="C334" s="1"/>
  <c r="B333"/>
  <c r="D333" s="1"/>
  <c r="B332"/>
  <c r="C332" s="1"/>
  <c r="B331"/>
  <c r="D331" s="1"/>
  <c r="B330"/>
  <c r="C330" s="1"/>
  <c r="B329"/>
  <c r="D329" s="1"/>
  <c r="B328"/>
  <c r="C328" s="1"/>
  <c r="C327"/>
  <c r="B327"/>
  <c r="D327" s="1"/>
  <c r="B326"/>
  <c r="C326" s="1"/>
  <c r="B325"/>
  <c r="D325" s="1"/>
  <c r="B324"/>
  <c r="C324" s="1"/>
  <c r="C323"/>
  <c r="B323"/>
  <c r="D323" s="1"/>
  <c r="B322"/>
  <c r="C322" s="1"/>
  <c r="B321"/>
  <c r="D321" s="1"/>
  <c r="B320"/>
  <c r="C320" s="1"/>
  <c r="C319"/>
  <c r="B319"/>
  <c r="D319" s="1"/>
  <c r="B318"/>
  <c r="C318" s="1"/>
  <c r="B317"/>
  <c r="D317" s="1"/>
  <c r="B316"/>
  <c r="C316" s="1"/>
  <c r="C315"/>
  <c r="B315"/>
  <c r="D315" s="1"/>
  <c r="B314"/>
  <c r="C314" s="1"/>
  <c r="B313"/>
  <c r="D313" s="1"/>
  <c r="B312"/>
  <c r="C312" s="1"/>
  <c r="C311"/>
  <c r="B311"/>
  <c r="D311" s="1"/>
  <c r="B310"/>
  <c r="C310" s="1"/>
  <c r="B309"/>
  <c r="D309" s="1"/>
  <c r="B308"/>
  <c r="C308" s="1"/>
  <c r="C307"/>
  <c r="B307"/>
  <c r="D307" s="1"/>
  <c r="B306"/>
  <c r="C306" s="1"/>
  <c r="B305"/>
  <c r="D305" s="1"/>
  <c r="B304"/>
  <c r="C304" s="1"/>
  <c r="C303"/>
  <c r="B303"/>
  <c r="D303" s="1"/>
  <c r="B302"/>
  <c r="C302" s="1"/>
  <c r="B301"/>
  <c r="D301" s="1"/>
  <c r="B300"/>
  <c r="C300" s="1"/>
  <c r="C299"/>
  <c r="B299"/>
  <c r="D299" s="1"/>
  <c r="B298"/>
  <c r="C298" s="1"/>
  <c r="B297"/>
  <c r="D297" s="1"/>
  <c r="B296"/>
  <c r="C296" s="1"/>
  <c r="C295"/>
  <c r="B295"/>
  <c r="D295" s="1"/>
  <c r="B294"/>
  <c r="C294" s="1"/>
  <c r="B293"/>
  <c r="D293" s="1"/>
  <c r="B292"/>
  <c r="C292" s="1"/>
  <c r="C291"/>
  <c r="B291"/>
  <c r="D291" s="1"/>
  <c r="B290"/>
  <c r="C290" s="1"/>
  <c r="B289"/>
  <c r="D289" s="1"/>
  <c r="B288"/>
  <c r="C288" s="1"/>
  <c r="C287"/>
  <c r="B287"/>
  <c r="D287" s="1"/>
  <c r="B286"/>
  <c r="C286" s="1"/>
  <c r="B285"/>
  <c r="D285" s="1"/>
  <c r="B284"/>
  <c r="C284" s="1"/>
  <c r="C283"/>
  <c r="B283"/>
  <c r="D283" s="1"/>
  <c r="B282"/>
  <c r="C282" s="1"/>
  <c r="B281"/>
  <c r="D281" s="1"/>
  <c r="B280"/>
  <c r="C280" s="1"/>
  <c r="C279"/>
  <c r="B279"/>
  <c r="D279" s="1"/>
  <c r="B278"/>
  <c r="C278" s="1"/>
  <c r="B277"/>
  <c r="D277" s="1"/>
  <c r="B276"/>
  <c r="C276" s="1"/>
  <c r="C275"/>
  <c r="B275"/>
  <c r="D275" s="1"/>
  <c r="B274"/>
  <c r="C274" s="1"/>
  <c r="B273"/>
  <c r="D273" s="1"/>
  <c r="B272"/>
  <c r="C272" s="1"/>
  <c r="C271"/>
  <c r="B271"/>
  <c r="D271" s="1"/>
  <c r="B270"/>
  <c r="C270" s="1"/>
  <c r="B269"/>
  <c r="D269" s="1"/>
  <c r="B268"/>
  <c r="C268" s="1"/>
  <c r="C267"/>
  <c r="B267"/>
  <c r="D267" s="1"/>
  <c r="B266"/>
  <c r="C266" s="1"/>
  <c r="B265"/>
  <c r="D265" s="1"/>
  <c r="B264"/>
  <c r="C264" s="1"/>
  <c r="C263"/>
  <c r="B263"/>
  <c r="D263" s="1"/>
  <c r="B262"/>
  <c r="C262" s="1"/>
  <c r="B261"/>
  <c r="D261" s="1"/>
  <c r="B260"/>
  <c r="C260" s="1"/>
  <c r="C259"/>
  <c r="B259"/>
  <c r="D259" s="1"/>
  <c r="B258"/>
  <c r="C258" s="1"/>
  <c r="B257"/>
  <c r="D257" s="1"/>
  <c r="B256"/>
  <c r="C256" s="1"/>
  <c r="C255"/>
  <c r="B255"/>
  <c r="D255" s="1"/>
  <c r="B254"/>
  <c r="C254" s="1"/>
  <c r="B253"/>
  <c r="D253" s="1"/>
  <c r="B252"/>
  <c r="C252" s="1"/>
  <c r="C251"/>
  <c r="B251"/>
  <c r="D251" s="1"/>
  <c r="B250"/>
  <c r="C250" s="1"/>
  <c r="B249"/>
  <c r="D249" s="1"/>
  <c r="B248"/>
  <c r="C248" s="1"/>
  <c r="C247"/>
  <c r="B247"/>
  <c r="D247" s="1"/>
  <c r="B246"/>
  <c r="C246" s="1"/>
  <c r="B245"/>
  <c r="D245" s="1"/>
  <c r="B244"/>
  <c r="C244" s="1"/>
  <c r="C243"/>
  <c r="B243"/>
  <c r="D243" s="1"/>
  <c r="B242"/>
  <c r="C242" s="1"/>
  <c r="B241"/>
  <c r="D241" s="1"/>
  <c r="B240"/>
  <c r="C240" s="1"/>
  <c r="C239"/>
  <c r="B239"/>
  <c r="D239" s="1"/>
  <c r="B238"/>
  <c r="C238" s="1"/>
  <c r="B237"/>
  <c r="D237" s="1"/>
  <c r="B236"/>
  <c r="C236" s="1"/>
  <c r="C235"/>
  <c r="B235"/>
  <c r="D235" s="1"/>
  <c r="B234"/>
  <c r="C234" s="1"/>
  <c r="B233"/>
  <c r="D233" s="1"/>
  <c r="B232"/>
  <c r="C232" s="1"/>
  <c r="C231"/>
  <c r="B231"/>
  <c r="D231" s="1"/>
  <c r="B230"/>
  <c r="C230" s="1"/>
  <c r="B229"/>
  <c r="D229" s="1"/>
  <c r="B228"/>
  <c r="C228" s="1"/>
  <c r="C227"/>
  <c r="B227"/>
  <c r="D227" s="1"/>
  <c r="B226"/>
  <c r="C226" s="1"/>
  <c r="B225"/>
  <c r="D225" s="1"/>
  <c r="B224"/>
  <c r="C224" s="1"/>
  <c r="C223"/>
  <c r="B223"/>
  <c r="D223" s="1"/>
  <c r="B222"/>
  <c r="C222" s="1"/>
  <c r="B221"/>
  <c r="D221" s="1"/>
  <c r="B220"/>
  <c r="C220" s="1"/>
  <c r="C219"/>
  <c r="B219"/>
  <c r="D219" s="1"/>
  <c r="B218"/>
  <c r="C218" s="1"/>
  <c r="B217"/>
  <c r="D217" s="1"/>
  <c r="B216"/>
  <c r="C216" s="1"/>
  <c r="C215"/>
  <c r="B215"/>
  <c r="D215" s="1"/>
  <c r="B214"/>
  <c r="C214" s="1"/>
  <c r="B213"/>
  <c r="D213" s="1"/>
  <c r="B212"/>
  <c r="C212" s="1"/>
  <c r="C211"/>
  <c r="B211"/>
  <c r="D211" s="1"/>
  <c r="B210"/>
  <c r="C210" s="1"/>
  <c r="B209"/>
  <c r="D209" s="1"/>
  <c r="B208"/>
  <c r="C208" s="1"/>
  <c r="C207"/>
  <c r="B207"/>
  <c r="D207" s="1"/>
  <c r="B206"/>
  <c r="C206" s="1"/>
  <c r="B205"/>
  <c r="D205" s="1"/>
  <c r="B204"/>
  <c r="C204" s="1"/>
  <c r="C203"/>
  <c r="B203"/>
  <c r="D203" s="1"/>
  <c r="B202"/>
  <c r="C202" s="1"/>
  <c r="B201"/>
  <c r="D201" s="1"/>
  <c r="B200"/>
  <c r="C200" s="1"/>
  <c r="C199"/>
  <c r="B199"/>
  <c r="D199" s="1"/>
  <c r="B198"/>
  <c r="C198" s="1"/>
  <c r="B197"/>
  <c r="D197" s="1"/>
  <c r="B196"/>
  <c r="C196" s="1"/>
  <c r="C195"/>
  <c r="B195"/>
  <c r="D195" s="1"/>
  <c r="B194"/>
  <c r="C194" s="1"/>
  <c r="B193"/>
  <c r="D193" s="1"/>
  <c r="B192"/>
  <c r="C192" s="1"/>
  <c r="C191"/>
  <c r="B191"/>
  <c r="D191" s="1"/>
  <c r="B190"/>
  <c r="C190" s="1"/>
  <c r="B189"/>
  <c r="D189" s="1"/>
  <c r="B188"/>
  <c r="C188" s="1"/>
  <c r="C187"/>
  <c r="B187"/>
  <c r="D187" s="1"/>
  <c r="B186"/>
  <c r="C186" s="1"/>
  <c r="B185"/>
  <c r="D185" s="1"/>
  <c r="B184"/>
  <c r="C184" s="1"/>
  <c r="C183"/>
  <c r="B183"/>
  <c r="D183" s="1"/>
  <c r="B182"/>
  <c r="C182" s="1"/>
  <c r="B181"/>
  <c r="D181" s="1"/>
  <c r="B180"/>
  <c r="C180" s="1"/>
  <c r="C179"/>
  <c r="B179"/>
  <c r="D179" s="1"/>
  <c r="B178"/>
  <c r="C178" s="1"/>
  <c r="B177"/>
  <c r="D177" s="1"/>
  <c r="B176"/>
  <c r="C176" s="1"/>
  <c r="C175"/>
  <c r="B175"/>
  <c r="D175" s="1"/>
  <c r="B174"/>
  <c r="C174" s="1"/>
  <c r="B173"/>
  <c r="D173" s="1"/>
  <c r="B172"/>
  <c r="C172" s="1"/>
  <c r="C171"/>
  <c r="B171"/>
  <c r="D171" s="1"/>
  <c r="B170"/>
  <c r="C170" s="1"/>
  <c r="B169"/>
  <c r="D169" s="1"/>
  <c r="B168"/>
  <c r="C168" s="1"/>
  <c r="C167"/>
  <c r="B167"/>
  <c r="D167" s="1"/>
  <c r="B166"/>
  <c r="C166" s="1"/>
  <c r="B165"/>
  <c r="D165" s="1"/>
  <c r="B164"/>
  <c r="C164" s="1"/>
  <c r="C163"/>
  <c r="B163"/>
  <c r="D163" s="1"/>
  <c r="B162"/>
  <c r="C162" s="1"/>
  <c r="B161"/>
  <c r="D161" s="1"/>
  <c r="B160"/>
  <c r="C160" s="1"/>
  <c r="C159"/>
  <c r="B159"/>
  <c r="D159" s="1"/>
  <c r="D158"/>
  <c r="B158"/>
  <c r="C158" s="1"/>
  <c r="C157"/>
  <c r="B157"/>
  <c r="D157" s="1"/>
  <c r="D156"/>
  <c r="B156"/>
  <c r="C156" s="1"/>
  <c r="C155"/>
  <c r="B155"/>
  <c r="D155" s="1"/>
  <c r="D154"/>
  <c r="B154"/>
  <c r="C154" s="1"/>
  <c r="C153"/>
  <c r="B153"/>
  <c r="D153" s="1"/>
  <c r="D152"/>
  <c r="B152"/>
  <c r="C152" s="1"/>
  <c r="C151"/>
  <c r="B151"/>
  <c r="D151" s="1"/>
  <c r="D150"/>
  <c r="B150"/>
  <c r="C150" s="1"/>
  <c r="C149"/>
  <c r="B149"/>
  <c r="D149" s="1"/>
  <c r="D148"/>
  <c r="B148"/>
  <c r="C148" s="1"/>
  <c r="C147"/>
  <c r="B147"/>
  <c r="D147" s="1"/>
  <c r="D146"/>
  <c r="B146"/>
  <c r="C146" s="1"/>
  <c r="C145"/>
  <c r="B145"/>
  <c r="D145" s="1"/>
  <c r="D144"/>
  <c r="B144"/>
  <c r="C144" s="1"/>
  <c r="C143"/>
  <c r="B143"/>
  <c r="D143" s="1"/>
  <c r="D142"/>
  <c r="B142"/>
  <c r="C142" s="1"/>
  <c r="C141"/>
  <c r="B141"/>
  <c r="D141" s="1"/>
  <c r="D140"/>
  <c r="B140"/>
  <c r="C140" s="1"/>
  <c r="C139"/>
  <c r="B139"/>
  <c r="D139" s="1"/>
  <c r="D138"/>
  <c r="B138"/>
  <c r="C138" s="1"/>
  <c r="C137"/>
  <c r="B137"/>
  <c r="D137" s="1"/>
  <c r="D136"/>
  <c r="B136"/>
  <c r="C136" s="1"/>
  <c r="C135"/>
  <c r="B135"/>
  <c r="D135" s="1"/>
  <c r="D134"/>
  <c r="B134"/>
  <c r="C134" s="1"/>
  <c r="C133"/>
  <c r="B133"/>
  <c r="D133" s="1"/>
  <c r="D132"/>
  <c r="B132"/>
  <c r="C132" s="1"/>
  <c r="C131"/>
  <c r="B131"/>
  <c r="D131" s="1"/>
  <c r="D130"/>
  <c r="B130"/>
  <c r="C130" s="1"/>
  <c r="C129"/>
  <c r="B129"/>
  <c r="D129" s="1"/>
  <c r="D128"/>
  <c r="B128"/>
  <c r="C128" s="1"/>
  <c r="C127"/>
  <c r="B127"/>
  <c r="D127" s="1"/>
  <c r="D126"/>
  <c r="B126"/>
  <c r="C126" s="1"/>
  <c r="C125"/>
  <c r="B125"/>
  <c r="D125" s="1"/>
  <c r="D124"/>
  <c r="B124"/>
  <c r="C124" s="1"/>
  <c r="C123"/>
  <c r="B123"/>
  <c r="D123" s="1"/>
  <c r="D122"/>
  <c r="B122"/>
  <c r="C122" s="1"/>
  <c r="C121"/>
  <c r="B121"/>
  <c r="D121" s="1"/>
  <c r="D120"/>
  <c r="B120"/>
  <c r="C120" s="1"/>
  <c r="C119"/>
  <c r="B119"/>
  <c r="D119" s="1"/>
  <c r="D118"/>
  <c r="B118"/>
  <c r="C118" s="1"/>
  <c r="C117"/>
  <c r="B117"/>
  <c r="D117" s="1"/>
  <c r="D116"/>
  <c r="B116"/>
  <c r="C116" s="1"/>
  <c r="C115"/>
  <c r="B115"/>
  <c r="D115" s="1"/>
  <c r="D114"/>
  <c r="B114"/>
  <c r="C114" s="1"/>
  <c r="C113"/>
  <c r="B113"/>
  <c r="D113" s="1"/>
  <c r="D112"/>
  <c r="B112"/>
  <c r="C112" s="1"/>
  <c r="B111"/>
  <c r="D111" s="1"/>
  <c r="B110"/>
  <c r="D110" s="1"/>
  <c r="B109"/>
  <c r="D109" s="1"/>
  <c r="C108"/>
  <c r="B108"/>
  <c r="D108" s="1"/>
  <c r="B107"/>
  <c r="D107" s="1"/>
  <c r="B106"/>
  <c r="D106" s="1"/>
  <c r="B105"/>
  <c r="D105" s="1"/>
  <c r="C104"/>
  <c r="B104"/>
  <c r="D104" s="1"/>
  <c r="B103"/>
  <c r="D103" s="1"/>
  <c r="B102"/>
  <c r="D102" s="1"/>
  <c r="B101"/>
  <c r="D101" s="1"/>
  <c r="C100"/>
  <c r="B100"/>
  <c r="D100" s="1"/>
  <c r="B99"/>
  <c r="D99" s="1"/>
  <c r="B98"/>
  <c r="D98" s="1"/>
  <c r="B97"/>
  <c r="D97" s="1"/>
  <c r="C96"/>
  <c r="B96"/>
  <c r="D96" s="1"/>
  <c r="B95"/>
  <c r="D95" s="1"/>
  <c r="B94"/>
  <c r="D94" s="1"/>
  <c r="B93"/>
  <c r="D93" s="1"/>
  <c r="C92"/>
  <c r="B92"/>
  <c r="D92" s="1"/>
  <c r="B91"/>
  <c r="D91" s="1"/>
  <c r="B90"/>
  <c r="D90" s="1"/>
  <c r="B89"/>
  <c r="D89" s="1"/>
  <c r="C88"/>
  <c r="B88"/>
  <c r="D88" s="1"/>
  <c r="B87"/>
  <c r="D87" s="1"/>
  <c r="B86"/>
  <c r="D86" s="1"/>
  <c r="B85"/>
  <c r="D85" s="1"/>
  <c r="C84"/>
  <c r="B84"/>
  <c r="D84" s="1"/>
  <c r="B83"/>
  <c r="D83" s="1"/>
  <c r="B82"/>
  <c r="D82" s="1"/>
  <c r="B81"/>
  <c r="D81" s="1"/>
  <c r="C80"/>
  <c r="B80"/>
  <c r="D80" s="1"/>
  <c r="B79"/>
  <c r="D79" s="1"/>
  <c r="B78"/>
  <c r="D78" s="1"/>
  <c r="B77"/>
  <c r="D77" s="1"/>
  <c r="B76"/>
  <c r="D76" s="1"/>
  <c r="B75"/>
  <c r="D75" s="1"/>
  <c r="B74"/>
  <c r="D74" s="1"/>
  <c r="B73"/>
  <c r="D73" s="1"/>
  <c r="B72"/>
  <c r="D72" s="1"/>
  <c r="B71"/>
  <c r="D71" s="1"/>
  <c r="B70"/>
  <c r="D70" s="1"/>
  <c r="B69"/>
  <c r="D69" s="1"/>
  <c r="B68"/>
  <c r="D68" s="1"/>
  <c r="B67"/>
  <c r="D67" s="1"/>
  <c r="B66"/>
  <c r="D66" s="1"/>
  <c r="B65"/>
  <c r="D65" s="1"/>
  <c r="B64"/>
  <c r="D64" s="1"/>
  <c r="B63"/>
  <c r="D63" s="1"/>
  <c r="B62"/>
  <c r="D62" s="1"/>
  <c r="B61"/>
  <c r="D61" s="1"/>
  <c r="B60"/>
  <c r="D60" s="1"/>
  <c r="B59"/>
  <c r="D59" s="1"/>
  <c r="B58"/>
  <c r="D58" s="1"/>
  <c r="B57"/>
  <c r="D57" s="1"/>
  <c r="B56"/>
  <c r="D56" s="1"/>
  <c r="B55"/>
  <c r="D55" s="1"/>
  <c r="B54"/>
  <c r="D54" s="1"/>
  <c r="B53"/>
  <c r="D53" s="1"/>
  <c r="B52"/>
  <c r="D52" s="1"/>
  <c r="B51"/>
  <c r="D51" s="1"/>
  <c r="B50"/>
  <c r="D50" s="1"/>
  <c r="B49"/>
  <c r="D49" s="1"/>
  <c r="B48"/>
  <c r="D48" s="1"/>
  <c r="B47"/>
  <c r="D47" s="1"/>
  <c r="B46"/>
  <c r="D46" s="1"/>
  <c r="B45"/>
  <c r="D45" s="1"/>
  <c r="B44"/>
  <c r="D44" s="1"/>
  <c r="B43"/>
  <c r="D43" s="1"/>
  <c r="B42"/>
  <c r="D42" s="1"/>
  <c r="B41"/>
  <c r="D41" s="1"/>
  <c r="B40"/>
  <c r="D40" s="1"/>
  <c r="B39"/>
  <c r="D39" s="1"/>
  <c r="B38"/>
  <c r="D38" s="1"/>
  <c r="B37"/>
  <c r="C37" s="1"/>
  <c r="B36"/>
  <c r="D36" s="1"/>
  <c r="B35"/>
  <c r="C35" s="1"/>
  <c r="B34"/>
  <c r="D34" s="1"/>
  <c r="B33"/>
  <c r="C33" s="1"/>
  <c r="C32"/>
  <c r="B32"/>
  <c r="D32" s="1"/>
  <c r="B31"/>
  <c r="C31" s="1"/>
  <c r="B30"/>
  <c r="D30" s="1"/>
  <c r="B29"/>
  <c r="C29" s="1"/>
  <c r="B28"/>
  <c r="D28" s="1"/>
  <c r="B27"/>
  <c r="C27" s="1"/>
  <c r="B26"/>
  <c r="D26" s="1"/>
  <c r="B25"/>
  <c r="C25" s="1"/>
  <c r="B24"/>
  <c r="D24" s="1"/>
  <c r="B23"/>
  <c r="C23" s="1"/>
  <c r="B22"/>
  <c r="D22" s="1"/>
  <c r="B21"/>
  <c r="C21" s="1"/>
  <c r="B20"/>
  <c r="D20" s="1"/>
  <c r="B19"/>
  <c r="D19" s="1"/>
  <c r="B18"/>
  <c r="D18" s="1"/>
  <c r="B17"/>
  <c r="D17" s="1"/>
  <c r="B16"/>
  <c r="D16" s="1"/>
  <c r="B15"/>
  <c r="D15" s="1"/>
  <c r="B14"/>
  <c r="D14" s="1"/>
  <c r="B13"/>
  <c r="D13" s="1"/>
  <c r="B12"/>
  <c r="D12" s="1"/>
  <c r="B11"/>
  <c r="D11" s="1"/>
  <c r="B10"/>
  <c r="D10" s="1"/>
  <c r="B9"/>
  <c r="D9" s="1"/>
  <c r="B8"/>
  <c r="D8" s="1"/>
  <c r="B7"/>
  <c r="D7" s="1"/>
  <c r="C10" l="1"/>
  <c r="C14"/>
  <c r="C18"/>
  <c r="C22"/>
  <c r="C26"/>
  <c r="C30"/>
  <c r="C34"/>
  <c r="C38"/>
  <c r="C42"/>
  <c r="C46"/>
  <c r="C50"/>
  <c r="C54"/>
  <c r="C58"/>
  <c r="C62"/>
  <c r="C66"/>
  <c r="C70"/>
  <c r="C74"/>
  <c r="C78"/>
  <c r="C82"/>
  <c r="C86"/>
  <c r="C90"/>
  <c r="C94"/>
  <c r="C98"/>
  <c r="C102"/>
  <c r="C106"/>
  <c r="C110"/>
  <c r="C161"/>
  <c r="C165"/>
  <c r="C169"/>
  <c r="C173"/>
  <c r="C177"/>
  <c r="C181"/>
  <c r="C185"/>
  <c r="C189"/>
  <c r="C193"/>
  <c r="C197"/>
  <c r="C201"/>
  <c r="C205"/>
  <c r="C209"/>
  <c r="C213"/>
  <c r="C217"/>
  <c r="C221"/>
  <c r="C225"/>
  <c r="C229"/>
  <c r="C233"/>
  <c r="C237"/>
  <c r="C241"/>
  <c r="C245"/>
  <c r="C249"/>
  <c r="C253"/>
  <c r="C257"/>
  <c r="C261"/>
  <c r="C265"/>
  <c r="C269"/>
  <c r="C273"/>
  <c r="C277"/>
  <c r="C281"/>
  <c r="C285"/>
  <c r="C289"/>
  <c r="C293"/>
  <c r="C297"/>
  <c r="C301"/>
  <c r="C305"/>
  <c r="C309"/>
  <c r="C313"/>
  <c r="C317"/>
  <c r="C321"/>
  <c r="C325"/>
  <c r="C329"/>
  <c r="C333"/>
  <c r="C337"/>
  <c r="C341"/>
  <c r="C345"/>
  <c r="C349"/>
  <c r="C353"/>
  <c r="C357"/>
  <c r="C8"/>
  <c r="C12"/>
  <c r="C16"/>
  <c r="C20"/>
  <c r="C24"/>
  <c r="C28"/>
  <c r="C36"/>
  <c r="C40"/>
  <c r="C44"/>
  <c r="C48"/>
  <c r="C52"/>
  <c r="C56"/>
  <c r="C60"/>
  <c r="C64"/>
  <c r="C68"/>
  <c r="C72"/>
  <c r="C76"/>
  <c r="C331"/>
  <c r="C335"/>
  <c r="C339"/>
  <c r="C343"/>
  <c r="C351"/>
  <c r="C355"/>
  <c r="D21"/>
  <c r="D23"/>
  <c r="D25"/>
  <c r="D27"/>
  <c r="D29"/>
  <c r="D31"/>
  <c r="D33"/>
  <c r="D35"/>
  <c r="D37"/>
  <c r="C7"/>
  <c r="C9"/>
  <c r="C11"/>
  <c r="C13"/>
  <c r="C15"/>
  <c r="C17"/>
  <c r="C19"/>
  <c r="C39"/>
  <c r="C41"/>
  <c r="C43"/>
  <c r="C45"/>
  <c r="C47"/>
  <c r="C49"/>
  <c r="C51"/>
  <c r="C53"/>
  <c r="C55"/>
  <c r="C57"/>
  <c r="C59"/>
  <c r="C61"/>
  <c r="C63"/>
  <c r="C65"/>
  <c r="C67"/>
  <c r="C69"/>
  <c r="C71"/>
  <c r="C73"/>
  <c r="C75"/>
  <c r="C77"/>
  <c r="C79"/>
  <c r="C81"/>
  <c r="C83"/>
  <c r="C85"/>
  <c r="C87"/>
  <c r="C89"/>
  <c r="C91"/>
  <c r="C93"/>
  <c r="C95"/>
  <c r="C97"/>
  <c r="C99"/>
  <c r="C101"/>
  <c r="C103"/>
  <c r="C105"/>
  <c r="C107"/>
  <c r="C109"/>
  <c r="C111"/>
  <c r="D160"/>
  <c r="D162"/>
  <c r="D164"/>
  <c r="D166"/>
  <c r="D168"/>
  <c r="D170"/>
  <c r="D172"/>
  <c r="D174"/>
  <c r="D176"/>
  <c r="D178"/>
  <c r="D180"/>
  <c r="D182"/>
  <c r="D184"/>
  <c r="D186"/>
  <c r="D188"/>
  <c r="D190"/>
  <c r="D192"/>
  <c r="D194"/>
  <c r="D196"/>
  <c r="D198"/>
  <c r="D200"/>
  <c r="D202"/>
  <c r="D204"/>
  <c r="D206"/>
  <c r="D208"/>
  <c r="D210"/>
  <c r="D212"/>
  <c r="D214"/>
  <c r="D216"/>
  <c r="D218"/>
  <c r="D220"/>
  <c r="D222"/>
  <c r="D224"/>
  <c r="D226"/>
  <c r="D228"/>
  <c r="D230"/>
  <c r="D232"/>
  <c r="D234"/>
  <c r="D236"/>
  <c r="D238"/>
  <c r="D240"/>
  <c r="D242"/>
  <c r="D244"/>
  <c r="D246"/>
  <c r="D248"/>
  <c r="D250"/>
  <c r="D252"/>
  <c r="D254"/>
  <c r="D256"/>
  <c r="D258"/>
  <c r="D260"/>
  <c r="D262"/>
  <c r="D264"/>
  <c r="D266"/>
  <c r="D268"/>
  <c r="D270"/>
  <c r="D272"/>
  <c r="D274"/>
  <c r="D276"/>
  <c r="D278"/>
  <c r="D280"/>
  <c r="D282"/>
  <c r="D284"/>
  <c r="D286"/>
  <c r="D288"/>
  <c r="D290"/>
  <c r="D292"/>
  <c r="D294"/>
  <c r="D296"/>
  <c r="D298"/>
  <c r="D300"/>
  <c r="D302"/>
  <c r="D304"/>
  <c r="D306"/>
  <c r="D308"/>
  <c r="D310"/>
  <c r="D312"/>
  <c r="D314"/>
  <c r="D316"/>
  <c r="D318"/>
  <c r="D320"/>
  <c r="D322"/>
  <c r="D324"/>
  <c r="D326"/>
  <c r="D328"/>
  <c r="D330"/>
  <c r="D332"/>
  <c r="D334"/>
  <c r="D336"/>
  <c r="D338"/>
  <c r="D340"/>
  <c r="D342"/>
  <c r="D344"/>
  <c r="D346"/>
  <c r="D348"/>
  <c r="D350"/>
  <c r="D352"/>
  <c r="D354"/>
  <c r="D356"/>
  <c r="D358"/>
  <c r="D360"/>
  <c r="C361"/>
  <c r="D362"/>
  <c r="C363"/>
  <c r="D364"/>
  <c r="C365"/>
  <c r="D366"/>
  <c r="C367"/>
  <c r="C9" i="5" l="1"/>
  <c r="C10"/>
  <c r="E10" s="1"/>
  <c r="C13"/>
  <c r="C15"/>
  <c r="C17"/>
  <c r="C19"/>
  <c r="C21"/>
  <c r="C23"/>
  <c r="C25"/>
  <c r="C27"/>
  <c r="C4" i="2"/>
  <c r="D28" i="5"/>
  <c r="D27"/>
  <c r="D26"/>
  <c r="D25"/>
  <c r="D24"/>
  <c r="D23"/>
  <c r="D22"/>
  <c r="D21"/>
  <c r="D20"/>
  <c r="D19"/>
  <c r="D18"/>
  <c r="D17"/>
  <c r="D16"/>
  <c r="D15"/>
  <c r="D14"/>
  <c r="D13"/>
  <c r="D9"/>
  <c r="D12"/>
  <c r="D10"/>
  <c r="C3" i="2"/>
  <c r="D3"/>
  <c r="C11" i="5"/>
  <c r="C12"/>
  <c r="C14"/>
  <c r="C16"/>
  <c r="C18"/>
  <c r="C20"/>
  <c r="C22"/>
  <c r="C24"/>
  <c r="C26"/>
  <c r="C28"/>
  <c r="E22" l="1"/>
  <c r="F22"/>
  <c r="F14"/>
  <c r="E14"/>
  <c r="E11"/>
  <c r="D11" s="1"/>
  <c r="F11" s="1"/>
  <c r="B4"/>
  <c r="E3" i="2"/>
  <c r="D4" i="5" s="1"/>
  <c r="C4" s="1"/>
  <c r="B5"/>
  <c r="I3" i="2"/>
  <c r="H4" i="5" s="1"/>
  <c r="I2" i="2"/>
  <c r="H3" i="5" s="1"/>
  <c r="E25"/>
  <c r="F25"/>
  <c r="E21"/>
  <c r="F21"/>
  <c r="F17"/>
  <c r="E17"/>
  <c r="F13"/>
  <c r="E13"/>
  <c r="G12"/>
  <c r="H12" s="1"/>
  <c r="F9"/>
  <c r="G28"/>
  <c r="H28" s="1"/>
  <c r="G26"/>
  <c r="H26" s="1"/>
  <c r="G24"/>
  <c r="H24" s="1"/>
  <c r="G23"/>
  <c r="H23" s="1"/>
  <c r="G20"/>
  <c r="H20" s="1"/>
  <c r="G18"/>
  <c r="H18" s="1"/>
  <c r="G17"/>
  <c r="H17" s="1"/>
  <c r="G14"/>
  <c r="H14" s="1"/>
  <c r="E9"/>
  <c r="G11"/>
  <c r="H11" s="1"/>
  <c r="G10"/>
  <c r="G27"/>
  <c r="H27" s="1"/>
  <c r="G25"/>
  <c r="H25" s="1"/>
  <c r="G22"/>
  <c r="H22" s="1"/>
  <c r="G21"/>
  <c r="H21" s="1"/>
  <c r="G19"/>
  <c r="H19" s="1"/>
  <c r="G16"/>
  <c r="H16" s="1"/>
  <c r="G15"/>
  <c r="H15" s="1"/>
  <c r="G13"/>
  <c r="H13" s="1"/>
  <c r="F26"/>
  <c r="E26"/>
  <c r="E18"/>
  <c r="F18"/>
  <c r="E28"/>
  <c r="F28"/>
  <c r="E24"/>
  <c r="F24"/>
  <c r="E20"/>
  <c r="F20"/>
  <c r="E16"/>
  <c r="F16"/>
  <c r="F12"/>
  <c r="E12"/>
  <c r="F27"/>
  <c r="E27"/>
  <c r="F23"/>
  <c r="E23"/>
  <c r="E19"/>
  <c r="F19"/>
  <c r="E15"/>
  <c r="F15"/>
  <c r="F10" l="1"/>
  <c r="H10"/>
</calcChain>
</file>

<file path=xl/sharedStrings.xml><?xml version="1.0" encoding="utf-8"?>
<sst xmlns="http://schemas.openxmlformats.org/spreadsheetml/2006/main" count="177" uniqueCount="137">
  <si>
    <t>valores</t>
  </si>
  <si>
    <t>señal</t>
  </si>
  <si>
    <t>Calculo señal recta</t>
  </si>
  <si>
    <t>cuadrados</t>
  </si>
  <si>
    <t>seno</t>
  </si>
  <si>
    <t>eficaz:</t>
  </si>
  <si>
    <t xml:space="preserve">seno </t>
  </si>
  <si>
    <t>seno ABS</t>
  </si>
  <si>
    <t xml:space="preserve"> medio:</t>
  </si>
  <si>
    <t xml:space="preserve">Prop: </t>
  </si>
  <si>
    <t>Proporciones:</t>
  </si>
  <si>
    <t>Cuadrada</t>
  </si>
  <si>
    <t>prop 1</t>
  </si>
  <si>
    <t>prop 1/4</t>
  </si>
  <si>
    <t>prop 1/5</t>
  </si>
  <si>
    <t>prop 1/6</t>
  </si>
  <si>
    <t>prop 1/7</t>
  </si>
  <si>
    <t>prop 1/8</t>
  </si>
  <si>
    <t>prop 1/2</t>
  </si>
  <si>
    <t>prop 1/3</t>
  </si>
  <si>
    <t>Calculos:</t>
  </si>
  <si>
    <t>medio</t>
  </si>
  <si>
    <t>eficaz</t>
  </si>
  <si>
    <t>F.Forma</t>
  </si>
  <si>
    <t>F.Cresta</t>
  </si>
  <si>
    <t>prop 1/9</t>
  </si>
  <si>
    <t>prop 1/10</t>
  </si>
  <si>
    <t>Calculo señal senoidal en pulsos</t>
  </si>
  <si>
    <t>Relacion</t>
  </si>
  <si>
    <t>Puntos</t>
  </si>
  <si>
    <t>RMS</t>
  </si>
  <si>
    <t>V. Medio</t>
  </si>
  <si>
    <t>F. Forma</t>
  </si>
  <si>
    <t>seno^2</t>
  </si>
  <si>
    <t>Evaluacion Formulas:</t>
  </si>
  <si>
    <t>Formula</t>
  </si>
  <si>
    <t>V^ t1 / T</t>
  </si>
  <si>
    <t>2 pi*t1/T</t>
  </si>
  <si>
    <t>cresta</t>
  </si>
  <si>
    <t>raiz 2T/t1</t>
  </si>
  <si>
    <t xml:space="preserve">RMS </t>
  </si>
  <si>
    <t>raiz t1/2*T</t>
  </si>
  <si>
    <t>V. medio</t>
  </si>
  <si>
    <t>en dB</t>
  </si>
  <si>
    <t xml:space="preserve">Medio: </t>
  </si>
  <si>
    <t>Eficaz:</t>
  </si>
  <si>
    <t>eficaz / medio</t>
  </si>
  <si>
    <t>pico / eficaz</t>
  </si>
  <si>
    <t>CONCLUSIONES</t>
  </si>
  <si>
    <t>ONDA CUADRADA</t>
  </si>
  <si>
    <t>ORDEN</t>
  </si>
  <si>
    <t xml:space="preserve">Proporcion entre Medio y Eficaz onda cuadrada </t>
  </si>
  <si>
    <t>Diagrama de la forma de onda empleada</t>
  </si>
  <si>
    <t>prop 1/11</t>
  </si>
  <si>
    <t>prop 1/12</t>
  </si>
  <si>
    <t>prop 1/13</t>
  </si>
  <si>
    <t>prop 1/14</t>
  </si>
  <si>
    <t>prop 1/15</t>
  </si>
  <si>
    <t>prop 1/16</t>
  </si>
  <si>
    <t>prop 1/17</t>
  </si>
  <si>
    <t>prop 1/18</t>
  </si>
  <si>
    <t>prop 1/19</t>
  </si>
  <si>
    <t>prop 1/20</t>
  </si>
  <si>
    <t>Proporcion entre 1 y 360 datos (por comparacion con senoidal)</t>
  </si>
  <si>
    <t>Suma</t>
  </si>
  <si>
    <t>Medio de la tabla</t>
  </si>
  <si>
    <t>Propor.</t>
  </si>
  <si>
    <t>ONDA SENOIDAL</t>
  </si>
  <si>
    <t>Vp =RMS</t>
  </si>
  <si>
    <t>Vp=RMS</t>
  </si>
  <si>
    <t>es el 0,707 del cuadrado</t>
  </si>
  <si>
    <t>Chequeo que el eficaz</t>
  </si>
  <si>
    <t xml:space="preserve">RMS SENO </t>
  </si>
  <si>
    <t>O.K.</t>
  </si>
  <si>
    <t>comprobado</t>
  </si>
  <si>
    <t>Valor</t>
  </si>
  <si>
    <t xml:space="preserve"> Factor de Forma</t>
  </si>
  <si>
    <t>seno ^2</t>
  </si>
  <si>
    <t xml:space="preserve"> Factor de FORMA:</t>
  </si>
  <si>
    <t xml:space="preserve"> Factor de CRESTA:</t>
  </si>
  <si>
    <t xml:space="preserve">raiz de medio: </t>
  </si>
  <si>
    <t>Los puntos son la cantidad de puntos total en la onda para obtener la proporcion deseada. (distinto a lo que se hizo en cuadrada que dio pequeñas diferencias)</t>
  </si>
  <si>
    <t>Graficas de distintos valores de pulso (Duty cycle) en senoidal</t>
  </si>
  <si>
    <t>Measures</t>
  </si>
  <si>
    <t>Average</t>
  </si>
  <si>
    <t>Crest F.</t>
  </si>
  <si>
    <t>Note: Measure = 1, correspond to continuous wave</t>
  </si>
  <si>
    <t>Duty Cicle for a pulse wave, with peak amplitude = 0dB</t>
  </si>
  <si>
    <t>RMS en dB</t>
  </si>
  <si>
    <t>Con Cuadrada</t>
  </si>
  <si>
    <t>Sine chopped signal</t>
  </si>
  <si>
    <t>sine</t>
  </si>
  <si>
    <t>sine^2</t>
  </si>
  <si>
    <t>Form factor</t>
  </si>
  <si>
    <t>Crest factor</t>
  </si>
  <si>
    <t>Relation</t>
  </si>
  <si>
    <t>points</t>
  </si>
  <si>
    <t>Crest Factor</t>
  </si>
  <si>
    <t>Form Factor</t>
  </si>
  <si>
    <t>in dB</t>
  </si>
  <si>
    <t>Average = RMS for sine tone</t>
  </si>
  <si>
    <t>Av. ajusted</t>
  </si>
  <si>
    <t>Diff Ave./RMS:</t>
  </si>
  <si>
    <t>Aver. root</t>
  </si>
  <si>
    <t>The crest factor is the difference in decibels between the</t>
  </si>
  <si>
    <t>extending about 12 dB higher. The crest factor for speech is</t>
  </si>
  <si>
    <t xml:space="preserve">therefore on the order of about 12 dB. </t>
  </si>
  <si>
    <t xml:space="preserve">The same can be said of most musical instruments  and  as </t>
  </si>
  <si>
    <t xml:space="preserve">such the peaks are less damped and “peakier” relative  to </t>
  </si>
  <si>
    <t xml:space="preserve">the average, than is speech. Crest factors of 18 to 20 dB  are </t>
  </si>
  <si>
    <t xml:space="preserve">not uncommon for many musical instruments. </t>
  </si>
  <si>
    <t xml:space="preserve">Compression systems and detectors that are based on  peak </t>
  </si>
  <si>
    <t xml:space="preserve">sound pressure levels may have different operating </t>
  </si>
  <si>
    <t xml:space="preserve">characteristics for music as for speech. </t>
  </si>
  <si>
    <t xml:space="preserve">That is, music may cause some compression systems  to enter </t>
  </si>
  <si>
    <t xml:space="preserve">its non-linear phase at a lower intensity than what would be </t>
  </si>
  <si>
    <t>appropriate for that level.</t>
  </si>
  <si>
    <t>VU</t>
  </si>
  <si>
    <t>Calculo para VU</t>
  </si>
  <si>
    <t>En dB</t>
  </si>
  <si>
    <t>En tension</t>
  </si>
  <si>
    <t>F. Cresta</t>
  </si>
  <si>
    <t>RMS=</t>
  </si>
  <si>
    <t>V.medio=</t>
  </si>
  <si>
    <t>F. Cresta=</t>
  </si>
  <si>
    <t>VU= RMS^1,2</t>
  </si>
  <si>
    <t>El VU da valores medios a señales constantes y RMS a señales dinamicas.</t>
  </si>
  <si>
    <t>VU medio</t>
  </si>
  <si>
    <t>For speech the RMS is about 65 dB with peaks</t>
  </si>
  <si>
    <t xml:space="preserve">peak of a waveform and its root mean square value (RMS). </t>
  </si>
  <si>
    <t>Valor pico</t>
  </si>
  <si>
    <t>Con formulas finales</t>
  </si>
  <si>
    <t>dB RMS</t>
  </si>
  <si>
    <t>dB FC</t>
  </si>
  <si>
    <t>dB med</t>
  </si>
  <si>
    <t>dB VU</t>
  </si>
  <si>
    <t>dBpico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</si>
</sst>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0"/>
  </numFmts>
  <fonts count="7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4" fillId="0" borderId="1" xfId="0" applyFont="1" applyBorder="1"/>
    <xf numFmtId="0" fontId="3" fillId="0" borderId="0" xfId="0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4" xfId="0" applyFont="1" applyBorder="1"/>
    <xf numFmtId="0" fontId="4" fillId="0" borderId="13" xfId="0" applyFont="1" applyBorder="1"/>
    <xf numFmtId="0" fontId="4" fillId="0" borderId="5" xfId="0" applyFont="1" applyBorder="1"/>
    <xf numFmtId="0" fontId="3" fillId="0" borderId="14" xfId="0" applyFont="1" applyBorder="1"/>
    <xf numFmtId="0" fontId="3" fillId="0" borderId="13" xfId="0" applyFont="1" applyBorder="1"/>
    <xf numFmtId="12" fontId="3" fillId="0" borderId="4" xfId="0" applyNumberFormat="1" applyFont="1" applyBorder="1" applyAlignment="1"/>
    <xf numFmtId="12" fontId="3" fillId="0" borderId="6" xfId="0" applyNumberFormat="1" applyFont="1" applyBorder="1" applyAlignment="1">
      <alignment horizontal="center"/>
    </xf>
    <xf numFmtId="13" fontId="3" fillId="0" borderId="6" xfId="0" applyNumberFormat="1" applyFont="1" applyBorder="1" applyAlignment="1">
      <alignment horizontal="center"/>
    </xf>
    <xf numFmtId="13" fontId="3" fillId="0" borderId="8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4" fillId="0" borderId="12" xfId="0" applyFont="1" applyBorder="1" applyAlignment="1">
      <alignment horizontal="center"/>
    </xf>
    <xf numFmtId="164" fontId="0" fillId="0" borderId="1" xfId="0" applyNumberFormat="1" applyBorder="1" applyAlignment="1"/>
    <xf numFmtId="164" fontId="0" fillId="0" borderId="14" xfId="0" applyNumberFormat="1" applyBorder="1" applyAlignment="1"/>
    <xf numFmtId="164" fontId="0" fillId="0" borderId="7" xfId="0" applyNumberFormat="1" applyBorder="1" applyAlignment="1"/>
    <xf numFmtId="164" fontId="0" fillId="0" borderId="9" xfId="0" applyNumberFormat="1" applyBorder="1" applyAlignment="1"/>
    <xf numFmtId="0" fontId="0" fillId="0" borderId="0" xfId="0" applyBorder="1"/>
    <xf numFmtId="13" fontId="0" fillId="0" borderId="0" xfId="0" applyNumberFormat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0" applyNumberFormat="1" applyBorder="1"/>
    <xf numFmtId="164" fontId="0" fillId="0" borderId="1" xfId="0" applyNumberFormat="1" applyBorder="1"/>
    <xf numFmtId="0" fontId="0" fillId="0" borderId="17" xfId="0" applyBorder="1"/>
    <xf numFmtId="0" fontId="0" fillId="0" borderId="18" xfId="0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9" xfId="0" applyBorder="1"/>
    <xf numFmtId="0" fontId="0" fillId="0" borderId="20" xfId="0" applyBorder="1"/>
    <xf numFmtId="0" fontId="5" fillId="0" borderId="4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164" fontId="0" fillId="0" borderId="6" xfId="0" applyNumberFormat="1" applyBorder="1" applyAlignment="1"/>
    <xf numFmtId="164" fontId="0" fillId="0" borderId="14" xfId="0" applyNumberFormat="1" applyBorder="1"/>
    <xf numFmtId="0" fontId="5" fillId="0" borderId="13" xfId="0" applyFont="1" applyBorder="1" applyAlignment="1">
      <alignment horizontal="center" wrapText="1"/>
    </xf>
    <xf numFmtId="12" fontId="0" fillId="0" borderId="6" xfId="0" applyNumberFormat="1" applyBorder="1" applyAlignment="1">
      <alignment horizontal="center"/>
    </xf>
    <xf numFmtId="13" fontId="0" fillId="0" borderId="6" xfId="0" applyNumberFormat="1" applyBorder="1" applyAlignment="1">
      <alignment horizontal="center"/>
    </xf>
    <xf numFmtId="13" fontId="0" fillId="0" borderId="8" xfId="0" applyNumberForma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164" fontId="0" fillId="0" borderId="23" xfId="0" applyNumberFormat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4" fontId="0" fillId="0" borderId="8" xfId="0" applyNumberFormat="1" applyBorder="1" applyAlignment="1"/>
    <xf numFmtId="12" fontId="0" fillId="0" borderId="6" xfId="0" applyNumberFormat="1" applyBorder="1" applyAlignment="1">
      <alignment horizontal="right"/>
    </xf>
    <xf numFmtId="0" fontId="0" fillId="0" borderId="0" xfId="0" applyNumberFormat="1" applyAlignment="1"/>
    <xf numFmtId="0" fontId="6" fillId="0" borderId="0" xfId="0" applyFont="1"/>
    <xf numFmtId="0" fontId="5" fillId="0" borderId="26" xfId="0" applyFont="1" applyFill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4" xfId="0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0" fillId="0" borderId="3" xfId="0" applyBorder="1"/>
    <xf numFmtId="0" fontId="0" fillId="0" borderId="2" xfId="0" applyBorder="1"/>
    <xf numFmtId="0" fontId="0" fillId="0" borderId="29" xfId="0" applyBorder="1"/>
    <xf numFmtId="166" fontId="0" fillId="0" borderId="1" xfId="0" applyNumberFormat="1" applyBorder="1"/>
    <xf numFmtId="0" fontId="0" fillId="0" borderId="1" xfId="0" applyNumberForma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2" fontId="1" fillId="0" borderId="11" xfId="0" applyNumberFormat="1" applyFont="1" applyBorder="1" applyAlignment="1">
      <alignment horizontal="center"/>
    </xf>
    <xf numFmtId="13" fontId="1" fillId="0" borderId="11" xfId="0" applyNumberFormat="1" applyFont="1" applyBorder="1" applyAlignment="1">
      <alignment horizontal="center"/>
    </xf>
    <xf numFmtId="13" fontId="1" fillId="0" borderId="10" xfId="0" applyNumberFormat="1" applyFont="1" applyBorder="1" applyAlignment="1">
      <alignment horizontal="center"/>
    </xf>
    <xf numFmtId="13" fontId="1" fillId="0" borderId="30" xfId="0" applyNumberFormat="1" applyFont="1" applyBorder="1" applyAlignment="1">
      <alignment horizontal="center"/>
    </xf>
    <xf numFmtId="0" fontId="2" fillId="0" borderId="30" xfId="0" applyFont="1" applyBorder="1"/>
    <xf numFmtId="0" fontId="1" fillId="0" borderId="32" xfId="0" applyFont="1" applyBorder="1"/>
    <xf numFmtId="0" fontId="1" fillId="0" borderId="27" xfId="0" applyFont="1" applyBorder="1"/>
    <xf numFmtId="0" fontId="1" fillId="0" borderId="28" xfId="0" applyFont="1" applyBorder="1"/>
    <xf numFmtId="164" fontId="1" fillId="0" borderId="13" xfId="0" applyNumberFormat="1" applyFont="1" applyBorder="1"/>
    <xf numFmtId="164" fontId="1" fillId="0" borderId="5" xfId="0" applyNumberFormat="1" applyFont="1" applyBorder="1"/>
    <xf numFmtId="0" fontId="1" fillId="0" borderId="6" xfId="0" applyFont="1" applyBorder="1"/>
    <xf numFmtId="165" fontId="1" fillId="0" borderId="7" xfId="0" applyNumberFormat="1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1" fillId="0" borderId="14" xfId="0" applyFont="1" applyBorder="1"/>
    <xf numFmtId="165" fontId="1" fillId="0" borderId="14" xfId="0" applyNumberFormat="1" applyFont="1" applyBorder="1"/>
    <xf numFmtId="165" fontId="1" fillId="0" borderId="9" xfId="0" applyNumberFormat="1" applyFont="1" applyBorder="1"/>
    <xf numFmtId="0" fontId="2" fillId="0" borderId="4" xfId="0" applyFont="1" applyBorder="1"/>
    <xf numFmtId="0" fontId="1" fillId="0" borderId="31" xfId="0" applyFont="1" applyBorder="1" applyAlignment="1">
      <alignment horizontal="center"/>
    </xf>
    <xf numFmtId="166" fontId="3" fillId="0" borderId="13" xfId="0" applyNumberFormat="1" applyFont="1" applyBorder="1"/>
    <xf numFmtId="166" fontId="3" fillId="0" borderId="5" xfId="0" applyNumberFormat="1" applyFont="1" applyBorder="1"/>
    <xf numFmtId="166" fontId="3" fillId="0" borderId="1" xfId="0" applyNumberFormat="1" applyFont="1" applyBorder="1"/>
    <xf numFmtId="166" fontId="3" fillId="0" borderId="7" xfId="0" applyNumberFormat="1" applyFont="1" applyBorder="1"/>
    <xf numFmtId="166" fontId="3" fillId="0" borderId="6" xfId="0" applyNumberFormat="1" applyFont="1" applyBorder="1"/>
    <xf numFmtId="166" fontId="3" fillId="0" borderId="14" xfId="0" applyNumberFormat="1" applyFont="1" applyBorder="1"/>
    <xf numFmtId="166" fontId="3" fillId="0" borderId="9" xfId="0" applyNumberFormat="1" applyFont="1" applyBorder="1"/>
    <xf numFmtId="166" fontId="3" fillId="0" borderId="8" xfId="0" applyNumberFormat="1" applyFont="1" applyBorder="1"/>
    <xf numFmtId="166" fontId="3" fillId="0" borderId="4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" xfId="0" applyFont="1" applyBorder="1"/>
    <xf numFmtId="0" fontId="0" fillId="0" borderId="7" xfId="0" applyNumberFormat="1" applyBorder="1"/>
    <xf numFmtId="166" fontId="0" fillId="0" borderId="7" xfId="0" applyNumberFormat="1" applyBorder="1"/>
    <xf numFmtId="166" fontId="0" fillId="0" borderId="14" xfId="0" applyNumberFormat="1" applyBorder="1"/>
    <xf numFmtId="166" fontId="0" fillId="0" borderId="9" xfId="0" applyNumberFormat="1" applyBorder="1"/>
    <xf numFmtId="0" fontId="5" fillId="0" borderId="33" xfId="0" applyFont="1" applyBorder="1" applyAlignment="1">
      <alignment horizontal="center" wrapText="1"/>
    </xf>
    <xf numFmtId="164" fontId="0" fillId="0" borderId="2" xfId="0" applyNumberFormat="1" applyBorder="1" applyAlignment="1"/>
    <xf numFmtId="164" fontId="0" fillId="0" borderId="2" xfId="0" applyNumberFormat="1" applyBorder="1"/>
    <xf numFmtId="164" fontId="0" fillId="0" borderId="34" xfId="0" applyNumberFormat="1" applyBorder="1"/>
    <xf numFmtId="165" fontId="1" fillId="0" borderId="32" xfId="0" applyNumberFormat="1" applyFont="1" applyBorder="1"/>
    <xf numFmtId="165" fontId="1" fillId="0" borderId="4" xfId="0" applyNumberFormat="1" applyFont="1" applyBorder="1"/>
    <xf numFmtId="165" fontId="0" fillId="0" borderId="0" xfId="0" applyNumberFormat="1"/>
    <xf numFmtId="165" fontId="1" fillId="0" borderId="27" xfId="0" applyNumberFormat="1" applyFont="1" applyBorder="1"/>
    <xf numFmtId="165" fontId="1" fillId="0" borderId="6" xfId="0" applyNumberFormat="1" applyFont="1" applyBorder="1"/>
    <xf numFmtId="165" fontId="1" fillId="0" borderId="26" xfId="0" applyNumberFormat="1" applyFont="1" applyBorder="1"/>
    <xf numFmtId="0" fontId="3" fillId="0" borderId="35" xfId="0" applyFont="1" applyBorder="1"/>
    <xf numFmtId="165" fontId="3" fillId="0" borderId="36" xfId="0" applyNumberFormat="1" applyFont="1" applyBorder="1"/>
    <xf numFmtId="165" fontId="3" fillId="0" borderId="3" xfId="0" applyNumberFormat="1" applyFont="1" applyBorder="1"/>
    <xf numFmtId="165" fontId="3" fillId="0" borderId="35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0" xfId="0" applyFont="1" applyBorder="1"/>
    <xf numFmtId="0" fontId="4" fillId="0" borderId="39" xfId="0" applyFont="1" applyBorder="1"/>
    <xf numFmtId="0" fontId="3" fillId="0" borderId="38" xfId="0" applyFont="1" applyBorder="1"/>
    <xf numFmtId="0" fontId="4" fillId="0" borderId="10" xfId="0" applyFont="1" applyBorder="1" applyAlignment="1">
      <alignment horizontal="center" vertical="center"/>
    </xf>
    <xf numFmtId="164" fontId="3" fillId="0" borderId="13" xfId="0" applyNumberFormat="1" applyFont="1" applyBorder="1"/>
    <xf numFmtId="164" fontId="3" fillId="0" borderId="5" xfId="0" applyNumberFormat="1" applyFont="1" applyBorder="1"/>
    <xf numFmtId="164" fontId="3" fillId="0" borderId="15" xfId="0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7" xfId="0" applyNumberFormat="1" applyFont="1" applyBorder="1"/>
    <xf numFmtId="164" fontId="3" fillId="0" borderId="6" xfId="0" applyNumberFormat="1" applyFont="1" applyBorder="1"/>
    <xf numFmtId="164" fontId="3" fillId="0" borderId="14" xfId="0" applyNumberFormat="1" applyFont="1" applyBorder="1"/>
    <xf numFmtId="164" fontId="3" fillId="0" borderId="9" xfId="0" applyNumberFormat="1" applyFont="1" applyBorder="1"/>
    <xf numFmtId="164" fontId="3" fillId="0" borderId="8" xfId="0" applyNumberFormat="1" applyFont="1" applyBorder="1"/>
    <xf numFmtId="12" fontId="3" fillId="0" borderId="6" xfId="0" applyNumberFormat="1" applyFont="1" applyBorder="1" applyAlignment="1">
      <alignment horizontal="center" vertical="center"/>
    </xf>
    <xf numFmtId="13" fontId="3" fillId="0" borderId="6" xfId="0" applyNumberFormat="1" applyFont="1" applyBorder="1" applyAlignment="1">
      <alignment horizontal="center" vertical="center"/>
    </xf>
    <xf numFmtId="13" fontId="3" fillId="0" borderId="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4" fillId="0" borderId="40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right"/>
    </xf>
    <xf numFmtId="164" fontId="0" fillId="0" borderId="4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166" fontId="3" fillId="0" borderId="27" xfId="0" applyNumberFormat="1" applyFont="1" applyBorder="1"/>
    <xf numFmtId="166" fontId="3" fillId="0" borderId="28" xfId="0" applyNumberFormat="1" applyFont="1" applyBorder="1"/>
    <xf numFmtId="0" fontId="4" fillId="0" borderId="26" xfId="0" applyFont="1" applyBorder="1" applyAlignment="1">
      <alignment horizontal="center"/>
    </xf>
    <xf numFmtId="166" fontId="3" fillId="0" borderId="32" xfId="0" applyNumberFormat="1" applyFont="1" applyBorder="1"/>
    <xf numFmtId="0" fontId="4" fillId="0" borderId="30" xfId="0" applyFont="1" applyBorder="1" applyAlignment="1">
      <alignment horizontal="center"/>
    </xf>
    <xf numFmtId="0" fontId="5" fillId="0" borderId="0" xfId="0" applyFont="1"/>
    <xf numFmtId="0" fontId="4" fillId="0" borderId="43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164" fontId="3" fillId="0" borderId="4" xfId="0" applyNumberFormat="1" applyFont="1" applyBorder="1"/>
    <xf numFmtId="164" fontId="3" fillId="0" borderId="1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3" fontId="3" fillId="0" borderId="44" xfId="0" applyNumberFormat="1" applyFont="1" applyBorder="1" applyAlignment="1">
      <alignment horizontal="center"/>
    </xf>
    <xf numFmtId="13" fontId="3" fillId="0" borderId="1" xfId="0" applyNumberFormat="1" applyFont="1" applyBorder="1" applyAlignment="1">
      <alignment horizontal="center"/>
    </xf>
    <xf numFmtId="166" fontId="3" fillId="0" borderId="45" xfId="0" applyNumberFormat="1" applyFont="1" applyBorder="1"/>
    <xf numFmtId="166" fontId="3" fillId="0" borderId="42" xfId="0" applyNumberFormat="1" applyFont="1" applyBorder="1"/>
    <xf numFmtId="166" fontId="3" fillId="0" borderId="37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164" fontId="3" fillId="0" borderId="3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12A8A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layout>
        <c:manualLayout>
          <c:xMode val="edge"/>
          <c:yMode val="edge"/>
          <c:x val="0.34052445268505682"/>
          <c:y val="5.5652184074346134E-2"/>
        </c:manualLayout>
      </c:layout>
    </c:title>
    <c:plotArea>
      <c:layout>
        <c:manualLayout>
          <c:layoutTarget val="inner"/>
          <c:xMode val="edge"/>
          <c:yMode val="edge"/>
          <c:x val="9.9752405949257397E-2"/>
          <c:y val="6.0765319779129481E-2"/>
          <c:w val="0.85690726159230102"/>
          <c:h val="0.79787411578210488"/>
        </c:manualLayout>
      </c:layout>
      <c:scatterChart>
        <c:scatterStyle val="smoothMarker"/>
        <c:ser>
          <c:idx val="1"/>
          <c:order val="0"/>
          <c:tx>
            <c:v>Seno rectificado</c:v>
          </c:tx>
          <c:marker>
            <c:symbol val="none"/>
          </c:marker>
          <c:xVal>
            <c:numRef>
              <c:f>senoidal!$A$7:$A$367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senoidal!$C$7:$C$367</c:f>
              <c:numCache>
                <c:formatCode>0.000000</c:formatCode>
                <c:ptCount val="361"/>
                <c:pt idx="0" formatCode="General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1.7452406437283192E-2</c:v>
                </c:pt>
                <c:pt idx="182">
                  <c:v>3.48994967025009E-2</c:v>
                </c:pt>
                <c:pt idx="183">
                  <c:v>5.2335956242943557E-2</c:v>
                </c:pt>
                <c:pt idx="184">
                  <c:v>6.9756473744124831E-2</c:v>
                </c:pt>
                <c:pt idx="185">
                  <c:v>8.7155742747657944E-2</c:v>
                </c:pt>
                <c:pt idx="186">
                  <c:v>0.10452846326765305</c:v>
                </c:pt>
                <c:pt idx="187">
                  <c:v>0.12186934340514774</c:v>
                </c:pt>
                <c:pt idx="188">
                  <c:v>0.13917310096006552</c:v>
                </c:pt>
                <c:pt idx="189">
                  <c:v>0.15643446504023073</c:v>
                </c:pt>
                <c:pt idx="190">
                  <c:v>0.17364817766693047</c:v>
                </c:pt>
                <c:pt idx="191">
                  <c:v>0.19080899537654472</c:v>
                </c:pt>
                <c:pt idx="192">
                  <c:v>0.20791169081775907</c:v>
                </c:pt>
                <c:pt idx="193">
                  <c:v>0.22495105434386498</c:v>
                </c:pt>
                <c:pt idx="194">
                  <c:v>0.24192189559966751</c:v>
                </c:pt>
                <c:pt idx="195">
                  <c:v>0.25881904510252035</c:v>
                </c:pt>
                <c:pt idx="196">
                  <c:v>0.275637355816999</c:v>
                </c:pt>
                <c:pt idx="197">
                  <c:v>0.29237170472273638</c:v>
                </c:pt>
                <c:pt idx="198">
                  <c:v>0.30901699437494773</c:v>
                </c:pt>
                <c:pt idx="199">
                  <c:v>0.32556815445715676</c:v>
                </c:pt>
                <c:pt idx="200">
                  <c:v>0.34202014332566866</c:v>
                </c:pt>
                <c:pt idx="201">
                  <c:v>0.35836794954530043</c:v>
                </c:pt>
                <c:pt idx="202">
                  <c:v>0.37460659341591201</c:v>
                </c:pt>
                <c:pt idx="203">
                  <c:v>0.39073112848927355</c:v>
                </c:pt>
                <c:pt idx="204">
                  <c:v>0.40673664307579982</c:v>
                </c:pt>
                <c:pt idx="205">
                  <c:v>0.42261826174069927</c:v>
                </c:pt>
                <c:pt idx="206">
                  <c:v>0.43837114678907707</c:v>
                </c:pt>
                <c:pt idx="207">
                  <c:v>0.45399049973954625</c:v>
                </c:pt>
                <c:pt idx="208">
                  <c:v>0.46947156278589086</c:v>
                </c:pt>
                <c:pt idx="209">
                  <c:v>0.48480962024633695</c:v>
                </c:pt>
                <c:pt idx="210">
                  <c:v>0.50000000000000011</c:v>
                </c:pt>
                <c:pt idx="211">
                  <c:v>0.51503807491005416</c:v>
                </c:pt>
                <c:pt idx="212">
                  <c:v>0.52991926423320479</c:v>
                </c:pt>
                <c:pt idx="213">
                  <c:v>0.54463903501502708</c:v>
                </c:pt>
                <c:pt idx="214">
                  <c:v>0.55919290347074668</c:v>
                </c:pt>
                <c:pt idx="215">
                  <c:v>0.57357643635104583</c:v>
                </c:pt>
                <c:pt idx="216">
                  <c:v>0.58778525229247303</c:v>
                </c:pt>
                <c:pt idx="217">
                  <c:v>0.60181502315204805</c:v>
                </c:pt>
                <c:pt idx="218">
                  <c:v>0.61566147532565785</c:v>
                </c:pt>
                <c:pt idx="219">
                  <c:v>0.62932039104983761</c:v>
                </c:pt>
                <c:pt idx="220">
                  <c:v>0.64278760968653925</c:v>
                </c:pt>
                <c:pt idx="221">
                  <c:v>0.65605902899050739</c:v>
                </c:pt>
                <c:pt idx="222">
                  <c:v>0.66913060635885824</c:v>
                </c:pt>
                <c:pt idx="223">
                  <c:v>0.68199836006249837</c:v>
                </c:pt>
                <c:pt idx="224">
                  <c:v>0.69465837045899737</c:v>
                </c:pt>
                <c:pt idx="225">
                  <c:v>0.70710678118654746</c:v>
                </c:pt>
                <c:pt idx="226">
                  <c:v>0.71933980033865086</c:v>
                </c:pt>
                <c:pt idx="227">
                  <c:v>0.73135370161917013</c:v>
                </c:pt>
                <c:pt idx="228">
                  <c:v>0.74314482547739402</c:v>
                </c:pt>
                <c:pt idx="229">
                  <c:v>0.75470958022277168</c:v>
                </c:pt>
                <c:pt idx="230">
                  <c:v>0.7660444431189779</c:v>
                </c:pt>
                <c:pt idx="231">
                  <c:v>0.77714596145697112</c:v>
                </c:pt>
                <c:pt idx="232">
                  <c:v>0.78801075360672213</c:v>
                </c:pt>
                <c:pt idx="233">
                  <c:v>0.79863551004729283</c:v>
                </c:pt>
                <c:pt idx="234">
                  <c:v>0.80901699437494734</c:v>
                </c:pt>
                <c:pt idx="235">
                  <c:v>0.81915204428899158</c:v>
                </c:pt>
                <c:pt idx="236">
                  <c:v>0.8290375725550414</c:v>
                </c:pt>
                <c:pt idx="237">
                  <c:v>0.83867056794542405</c:v>
                </c:pt>
                <c:pt idx="238">
                  <c:v>0.84804809615642596</c:v>
                </c:pt>
                <c:pt idx="239">
                  <c:v>0.85716730070211211</c:v>
                </c:pt>
                <c:pt idx="240">
                  <c:v>0.86602540378443837</c:v>
                </c:pt>
                <c:pt idx="241">
                  <c:v>0.87461970713939596</c:v>
                </c:pt>
                <c:pt idx="242">
                  <c:v>0.88294759285892699</c:v>
                </c:pt>
                <c:pt idx="243">
                  <c:v>0.89100652418836779</c:v>
                </c:pt>
                <c:pt idx="244">
                  <c:v>0.89879404629916682</c:v>
                </c:pt>
                <c:pt idx="245">
                  <c:v>0.90630778703664971</c:v>
                </c:pt>
                <c:pt idx="246">
                  <c:v>0.91354545764260098</c:v>
                </c:pt>
                <c:pt idx="247">
                  <c:v>0.92050485345244026</c:v>
                </c:pt>
                <c:pt idx="248">
                  <c:v>0.92718385456678731</c:v>
                </c:pt>
                <c:pt idx="249">
                  <c:v>0.93358042649720163</c:v>
                </c:pt>
                <c:pt idx="250">
                  <c:v>0.93969262078590821</c:v>
                </c:pt>
                <c:pt idx="251">
                  <c:v>0.94551857559931685</c:v>
                </c:pt>
                <c:pt idx="252">
                  <c:v>0.95105651629515353</c:v>
                </c:pt>
                <c:pt idx="253">
                  <c:v>0.95630475596303532</c:v>
                </c:pt>
                <c:pt idx="254">
                  <c:v>0.96126169593831901</c:v>
                </c:pt>
                <c:pt idx="255">
                  <c:v>0.96592582628906831</c:v>
                </c:pt>
                <c:pt idx="256">
                  <c:v>0.97029572627599647</c:v>
                </c:pt>
                <c:pt idx="257">
                  <c:v>0.97437006478523513</c:v>
                </c:pt>
                <c:pt idx="258">
                  <c:v>0.97814760073380558</c:v>
                </c:pt>
                <c:pt idx="259">
                  <c:v>0.98162718344766386</c:v>
                </c:pt>
                <c:pt idx="260">
                  <c:v>0.98480775301220802</c:v>
                </c:pt>
                <c:pt idx="261">
                  <c:v>0.98768834059513766</c:v>
                </c:pt>
                <c:pt idx="262">
                  <c:v>0.99026806874157036</c:v>
                </c:pt>
                <c:pt idx="263">
                  <c:v>0.99254615164132209</c:v>
                </c:pt>
                <c:pt idx="264">
                  <c:v>0.9945218953682734</c:v>
                </c:pt>
                <c:pt idx="265">
                  <c:v>0.99619469809174555</c:v>
                </c:pt>
                <c:pt idx="266">
                  <c:v>0.9975640502598242</c:v>
                </c:pt>
                <c:pt idx="267">
                  <c:v>0.99862953475457383</c:v>
                </c:pt>
                <c:pt idx="268">
                  <c:v>0.99939082701909565</c:v>
                </c:pt>
                <c:pt idx="269">
                  <c:v>0.99984769515639127</c:v>
                </c:pt>
                <c:pt idx="270">
                  <c:v>1</c:v>
                </c:pt>
                <c:pt idx="271">
                  <c:v>0.99984769515639127</c:v>
                </c:pt>
                <c:pt idx="272">
                  <c:v>0.99939082701909576</c:v>
                </c:pt>
                <c:pt idx="273">
                  <c:v>0.99862953475457383</c:v>
                </c:pt>
                <c:pt idx="274">
                  <c:v>0.99756405025982431</c:v>
                </c:pt>
                <c:pt idx="275">
                  <c:v>0.99619469809174555</c:v>
                </c:pt>
                <c:pt idx="276">
                  <c:v>0.9945218953682734</c:v>
                </c:pt>
                <c:pt idx="277">
                  <c:v>0.99254615164132198</c:v>
                </c:pt>
                <c:pt idx="278">
                  <c:v>0.99026806874157036</c:v>
                </c:pt>
                <c:pt idx="279">
                  <c:v>0.98768834059513777</c:v>
                </c:pt>
                <c:pt idx="280">
                  <c:v>0.98480775301220813</c:v>
                </c:pt>
                <c:pt idx="281">
                  <c:v>0.98162718344766409</c:v>
                </c:pt>
                <c:pt idx="282">
                  <c:v>0.9781476007338058</c:v>
                </c:pt>
                <c:pt idx="283">
                  <c:v>0.97437006478523525</c:v>
                </c:pt>
                <c:pt idx="284">
                  <c:v>0.97029572627599658</c:v>
                </c:pt>
                <c:pt idx="285">
                  <c:v>0.9659258262890682</c:v>
                </c:pt>
                <c:pt idx="286">
                  <c:v>0.96126169593831878</c:v>
                </c:pt>
                <c:pt idx="287">
                  <c:v>0.95630475596303544</c:v>
                </c:pt>
                <c:pt idx="288">
                  <c:v>0.95105651629515364</c:v>
                </c:pt>
                <c:pt idx="289">
                  <c:v>0.94551857559931696</c:v>
                </c:pt>
                <c:pt idx="290">
                  <c:v>0.93969262078590854</c:v>
                </c:pt>
                <c:pt idx="291">
                  <c:v>0.93358042649720208</c:v>
                </c:pt>
                <c:pt idx="292">
                  <c:v>0.92718385456678742</c:v>
                </c:pt>
                <c:pt idx="293">
                  <c:v>0.92050485345244049</c:v>
                </c:pt>
                <c:pt idx="294">
                  <c:v>0.91354545764260076</c:v>
                </c:pt>
                <c:pt idx="295">
                  <c:v>0.90630778703664994</c:v>
                </c:pt>
                <c:pt idx="296">
                  <c:v>0.89879404629916704</c:v>
                </c:pt>
                <c:pt idx="297">
                  <c:v>0.8910065241883679</c:v>
                </c:pt>
                <c:pt idx="298">
                  <c:v>0.8829475928589271</c:v>
                </c:pt>
                <c:pt idx="299">
                  <c:v>0.87461970713939607</c:v>
                </c:pt>
                <c:pt idx="300">
                  <c:v>0.8660254037844386</c:v>
                </c:pt>
                <c:pt idx="301">
                  <c:v>0.85716730070211233</c:v>
                </c:pt>
                <c:pt idx="302">
                  <c:v>0.84804809615642618</c:v>
                </c:pt>
                <c:pt idx="303">
                  <c:v>0.83867056794542427</c:v>
                </c:pt>
                <c:pt idx="304">
                  <c:v>0.82903757255504207</c:v>
                </c:pt>
                <c:pt idx="305">
                  <c:v>0.8191520442889918</c:v>
                </c:pt>
                <c:pt idx="306">
                  <c:v>0.80901699437494756</c:v>
                </c:pt>
                <c:pt idx="307">
                  <c:v>0.79863551004729305</c:v>
                </c:pt>
                <c:pt idx="308">
                  <c:v>0.78801075360672179</c:v>
                </c:pt>
                <c:pt idx="309">
                  <c:v>0.77714596145697079</c:v>
                </c:pt>
                <c:pt idx="310">
                  <c:v>0.76604444311897812</c:v>
                </c:pt>
                <c:pt idx="311">
                  <c:v>0.75470958022277224</c:v>
                </c:pt>
                <c:pt idx="312">
                  <c:v>0.74314482547739458</c:v>
                </c:pt>
                <c:pt idx="313">
                  <c:v>0.73135370161917101</c:v>
                </c:pt>
                <c:pt idx="314">
                  <c:v>0.71933980033865175</c:v>
                </c:pt>
                <c:pt idx="315">
                  <c:v>0.70710678118654768</c:v>
                </c:pt>
                <c:pt idx="316">
                  <c:v>0.69465837045899759</c:v>
                </c:pt>
                <c:pt idx="317">
                  <c:v>0.68199836006249825</c:v>
                </c:pt>
                <c:pt idx="318">
                  <c:v>0.66913060635885813</c:v>
                </c:pt>
                <c:pt idx="319">
                  <c:v>0.65605902899050739</c:v>
                </c:pt>
                <c:pt idx="320">
                  <c:v>0.64278760968653958</c:v>
                </c:pt>
                <c:pt idx="321">
                  <c:v>0.62932039104983784</c:v>
                </c:pt>
                <c:pt idx="322">
                  <c:v>0.61566147532565885</c:v>
                </c:pt>
                <c:pt idx="323">
                  <c:v>0.60181502315204827</c:v>
                </c:pt>
                <c:pt idx="324">
                  <c:v>0.58778525229247336</c:v>
                </c:pt>
                <c:pt idx="325">
                  <c:v>0.57357643635104649</c:v>
                </c:pt>
                <c:pt idx="326">
                  <c:v>0.55919290347074735</c:v>
                </c:pt>
                <c:pt idx="327">
                  <c:v>0.54463903501502697</c:v>
                </c:pt>
                <c:pt idx="328">
                  <c:v>0.52991926423320579</c:v>
                </c:pt>
                <c:pt idx="329">
                  <c:v>0.51503807491005449</c:v>
                </c:pt>
                <c:pt idx="330">
                  <c:v>0.50000000000000044</c:v>
                </c:pt>
                <c:pt idx="331">
                  <c:v>0.48480962024633689</c:v>
                </c:pt>
                <c:pt idx="332">
                  <c:v>0.46947156278589081</c:v>
                </c:pt>
                <c:pt idx="333">
                  <c:v>0.45399049973954697</c:v>
                </c:pt>
                <c:pt idx="334">
                  <c:v>0.43837114678907702</c:v>
                </c:pt>
                <c:pt idx="335">
                  <c:v>0.4226182617407</c:v>
                </c:pt>
                <c:pt idx="336">
                  <c:v>0.40673664307580015</c:v>
                </c:pt>
                <c:pt idx="337">
                  <c:v>0.39073112848927471</c:v>
                </c:pt>
                <c:pt idx="338">
                  <c:v>0.37460659341591235</c:v>
                </c:pt>
                <c:pt idx="339">
                  <c:v>0.35836794954530077</c:v>
                </c:pt>
                <c:pt idx="340">
                  <c:v>0.3420201433256686</c:v>
                </c:pt>
                <c:pt idx="341">
                  <c:v>0.32556815445715753</c:v>
                </c:pt>
                <c:pt idx="342">
                  <c:v>0.30901699437494762</c:v>
                </c:pt>
                <c:pt idx="343">
                  <c:v>0.29237170472273627</c:v>
                </c:pt>
                <c:pt idx="344">
                  <c:v>0.27563735581699977</c:v>
                </c:pt>
                <c:pt idx="345">
                  <c:v>0.25881904510252068</c:v>
                </c:pt>
                <c:pt idx="346">
                  <c:v>0.24192189559966787</c:v>
                </c:pt>
                <c:pt idx="347">
                  <c:v>0.22495105434386534</c:v>
                </c:pt>
                <c:pt idx="348">
                  <c:v>0.20791169081775987</c:v>
                </c:pt>
                <c:pt idx="349">
                  <c:v>0.19080899537654467</c:v>
                </c:pt>
                <c:pt idx="350">
                  <c:v>0.17364817766693127</c:v>
                </c:pt>
                <c:pt idx="351">
                  <c:v>0.15643446504023112</c:v>
                </c:pt>
                <c:pt idx="352">
                  <c:v>0.13917310096006588</c:v>
                </c:pt>
                <c:pt idx="353">
                  <c:v>0.12186934340514811</c:v>
                </c:pt>
                <c:pt idx="354">
                  <c:v>0.10452846326765342</c:v>
                </c:pt>
                <c:pt idx="355">
                  <c:v>8.7155742747658319E-2</c:v>
                </c:pt>
                <c:pt idx="356">
                  <c:v>6.9756473744124761E-2</c:v>
                </c:pt>
                <c:pt idx="357">
                  <c:v>5.2335956242944369E-2</c:v>
                </c:pt>
                <c:pt idx="358">
                  <c:v>3.4899496702500823E-2</c:v>
                </c:pt>
                <c:pt idx="359">
                  <c:v>1.7452406437284448E-2</c:v>
                </c:pt>
                <c:pt idx="360">
                  <c:v>2.45029690981724E-16</c:v>
                </c:pt>
              </c:numCache>
            </c:numRef>
          </c:yVal>
          <c:smooth val="1"/>
        </c:ser>
        <c:axId val="76014720"/>
        <c:axId val="76016640"/>
      </c:scatterChart>
      <c:valAx>
        <c:axId val="76014720"/>
        <c:scaling>
          <c:orientation val="minMax"/>
          <c:max val="370"/>
          <c:min val="0"/>
        </c:scaling>
        <c:axPos val="b"/>
        <c:majorGridlines/>
        <c:numFmt formatCode="General" sourceLinked="1"/>
        <c:minorTickMark val="out"/>
        <c:tickLblPos val="nextTo"/>
        <c:crossAx val="76016640"/>
        <c:crosses val="autoZero"/>
        <c:crossBetween val="midCat"/>
      </c:valAx>
      <c:valAx>
        <c:axId val="76016640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crossAx val="76014720"/>
        <c:crosses val="autoZero"/>
        <c:crossBetween val="midCat"/>
      </c:val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layout/>
    </c:title>
    <c:plotArea>
      <c:layout/>
      <c:scatterChart>
        <c:scatterStyle val="smoothMarker"/>
        <c:ser>
          <c:idx val="0"/>
          <c:order val="0"/>
          <c:tx>
            <c:v>Cuadrado</c:v>
          </c:tx>
          <c:marker>
            <c:symbol val="none"/>
          </c:marker>
          <c:xVal>
            <c:numRef>
              <c:f>Trapezio!$A$7:$A$367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Trapezio!$C$7:$C$367</c:f>
              <c:numCache>
                <c:formatCode>General</c:formatCode>
                <c:ptCount val="361"/>
                <c:pt idx="0">
                  <c:v>0</c:v>
                </c:pt>
                <c:pt idx="1">
                  <c:v>4.9382716049382717E-4</c:v>
                </c:pt>
                <c:pt idx="2">
                  <c:v>1.9753086419753087E-3</c:v>
                </c:pt>
                <c:pt idx="3">
                  <c:v>4.4444444444444444E-3</c:v>
                </c:pt>
                <c:pt idx="4">
                  <c:v>7.9012345679012348E-3</c:v>
                </c:pt>
                <c:pt idx="5">
                  <c:v>1.234567901234568E-2</c:v>
                </c:pt>
                <c:pt idx="6">
                  <c:v>1.7777777777777778E-2</c:v>
                </c:pt>
                <c:pt idx="7">
                  <c:v>2.4197530864197531E-2</c:v>
                </c:pt>
                <c:pt idx="8">
                  <c:v>3.1604938271604939E-2</c:v>
                </c:pt>
                <c:pt idx="9">
                  <c:v>4.0000000000000008E-2</c:v>
                </c:pt>
                <c:pt idx="10">
                  <c:v>4.938271604938272E-2</c:v>
                </c:pt>
                <c:pt idx="11">
                  <c:v>5.9753086419753097E-2</c:v>
                </c:pt>
                <c:pt idx="12">
                  <c:v>7.1111111111111111E-2</c:v>
                </c:pt>
                <c:pt idx="13">
                  <c:v>8.3456790123456775E-2</c:v>
                </c:pt>
                <c:pt idx="14">
                  <c:v>9.6790123456790098E-2</c:v>
                </c:pt>
                <c:pt idx="15">
                  <c:v>0.11111111111111106</c:v>
                </c:pt>
                <c:pt idx="16">
                  <c:v>0.12641975308641967</c:v>
                </c:pt>
                <c:pt idx="17">
                  <c:v>0.14271604938271595</c:v>
                </c:pt>
                <c:pt idx="18">
                  <c:v>0.15999999999999989</c:v>
                </c:pt>
                <c:pt idx="19">
                  <c:v>0.17827160493827146</c:v>
                </c:pt>
                <c:pt idx="20">
                  <c:v>0.19753086419753069</c:v>
                </c:pt>
                <c:pt idx="21">
                  <c:v>0.21777777777777757</c:v>
                </c:pt>
                <c:pt idx="22">
                  <c:v>0.23901234567901211</c:v>
                </c:pt>
                <c:pt idx="23">
                  <c:v>0.26123456790123428</c:v>
                </c:pt>
                <c:pt idx="24">
                  <c:v>0.28444444444444422</c:v>
                </c:pt>
                <c:pt idx="25">
                  <c:v>0.30864197530864174</c:v>
                </c:pt>
                <c:pt idx="26">
                  <c:v>0.33382716049382699</c:v>
                </c:pt>
                <c:pt idx="27">
                  <c:v>0.35999999999999982</c:v>
                </c:pt>
                <c:pt idx="28">
                  <c:v>0.38716049382716039</c:v>
                </c:pt>
                <c:pt idx="29">
                  <c:v>0.41530864197530853</c:v>
                </c:pt>
                <c:pt idx="30">
                  <c:v>0.44444444444444442</c:v>
                </c:pt>
                <c:pt idx="31">
                  <c:v>0.47456790123456788</c:v>
                </c:pt>
                <c:pt idx="32">
                  <c:v>0.50567901234567902</c:v>
                </c:pt>
                <c:pt idx="33">
                  <c:v>0.53777777777777791</c:v>
                </c:pt>
                <c:pt idx="34">
                  <c:v>0.57086419753086437</c:v>
                </c:pt>
                <c:pt idx="35">
                  <c:v>0.60493827160493852</c:v>
                </c:pt>
                <c:pt idx="36">
                  <c:v>0.64000000000000024</c:v>
                </c:pt>
                <c:pt idx="37">
                  <c:v>0.67604938271604964</c:v>
                </c:pt>
                <c:pt idx="38">
                  <c:v>0.71308641975308684</c:v>
                </c:pt>
                <c:pt idx="39">
                  <c:v>0.75111111111111151</c:v>
                </c:pt>
                <c:pt idx="40">
                  <c:v>0.79012345679012397</c:v>
                </c:pt>
                <c:pt idx="41">
                  <c:v>0.830123456790124</c:v>
                </c:pt>
                <c:pt idx="42">
                  <c:v>0.87111111111111172</c:v>
                </c:pt>
                <c:pt idx="43">
                  <c:v>0.91308641975308713</c:v>
                </c:pt>
                <c:pt idx="44">
                  <c:v>0.95604938271605022</c:v>
                </c:pt>
                <c:pt idx="45">
                  <c:v>1.0000000000000009</c:v>
                </c:pt>
                <c:pt idx="46">
                  <c:v>1.4400000000000011</c:v>
                </c:pt>
                <c:pt idx="47">
                  <c:v>1.9600000000000011</c:v>
                </c:pt>
                <c:pt idx="48">
                  <c:v>2.5600000000000009</c:v>
                </c:pt>
                <c:pt idx="49">
                  <c:v>3.2400000000000011</c:v>
                </c:pt>
                <c:pt idx="50">
                  <c:v>4.0000000000000018</c:v>
                </c:pt>
                <c:pt idx="51">
                  <c:v>4.8400000000000025</c:v>
                </c:pt>
                <c:pt idx="52">
                  <c:v>5.7600000000000042</c:v>
                </c:pt>
                <c:pt idx="53">
                  <c:v>6.7600000000000051</c:v>
                </c:pt>
                <c:pt idx="54">
                  <c:v>7.8400000000000061</c:v>
                </c:pt>
                <c:pt idx="55">
                  <c:v>9.0000000000000071</c:v>
                </c:pt>
                <c:pt idx="56">
                  <c:v>10.240000000000009</c:v>
                </c:pt>
                <c:pt idx="57">
                  <c:v>11.560000000000011</c:v>
                </c:pt>
                <c:pt idx="58">
                  <c:v>12.960000000000013</c:v>
                </c:pt>
                <c:pt idx="59">
                  <c:v>14.440000000000015</c:v>
                </c:pt>
                <c:pt idx="60">
                  <c:v>16.000000000000014</c:v>
                </c:pt>
                <c:pt idx="61">
                  <c:v>17.640000000000015</c:v>
                </c:pt>
                <c:pt idx="62">
                  <c:v>19.360000000000017</c:v>
                </c:pt>
                <c:pt idx="63">
                  <c:v>21.160000000000021</c:v>
                </c:pt>
                <c:pt idx="64">
                  <c:v>23.040000000000024</c:v>
                </c:pt>
                <c:pt idx="65">
                  <c:v>25.000000000000028</c:v>
                </c:pt>
                <c:pt idx="66">
                  <c:v>27.040000000000031</c:v>
                </c:pt>
                <c:pt idx="67">
                  <c:v>29.160000000000032</c:v>
                </c:pt>
                <c:pt idx="68">
                  <c:v>31.360000000000035</c:v>
                </c:pt>
                <c:pt idx="69">
                  <c:v>33.640000000000036</c:v>
                </c:pt>
                <c:pt idx="70">
                  <c:v>36.000000000000043</c:v>
                </c:pt>
                <c:pt idx="71">
                  <c:v>38.440000000000047</c:v>
                </c:pt>
                <c:pt idx="72">
                  <c:v>40.960000000000051</c:v>
                </c:pt>
                <c:pt idx="73">
                  <c:v>43.560000000000052</c:v>
                </c:pt>
                <c:pt idx="74">
                  <c:v>46.240000000000059</c:v>
                </c:pt>
                <c:pt idx="75">
                  <c:v>49.000000000000064</c:v>
                </c:pt>
                <c:pt idx="76">
                  <c:v>51.840000000000067</c:v>
                </c:pt>
                <c:pt idx="77">
                  <c:v>54.760000000000069</c:v>
                </c:pt>
                <c:pt idx="78">
                  <c:v>57.760000000000076</c:v>
                </c:pt>
                <c:pt idx="79">
                  <c:v>60.840000000000082</c:v>
                </c:pt>
                <c:pt idx="80">
                  <c:v>64.000000000000085</c:v>
                </c:pt>
                <c:pt idx="81">
                  <c:v>67.24000000000008</c:v>
                </c:pt>
                <c:pt idx="82">
                  <c:v>70.560000000000059</c:v>
                </c:pt>
                <c:pt idx="83">
                  <c:v>73.960000000000051</c:v>
                </c:pt>
                <c:pt idx="84">
                  <c:v>77.44000000000004</c:v>
                </c:pt>
                <c:pt idx="85">
                  <c:v>81.000000000000028</c:v>
                </c:pt>
                <c:pt idx="86">
                  <c:v>84.640000000000015</c:v>
                </c:pt>
                <c:pt idx="87">
                  <c:v>88.360000000000014</c:v>
                </c:pt>
                <c:pt idx="88">
                  <c:v>92.16</c:v>
                </c:pt>
                <c:pt idx="89">
                  <c:v>96.039999999999978</c:v>
                </c:pt>
                <c:pt idx="90">
                  <c:v>99.999999999999972</c:v>
                </c:pt>
                <c:pt idx="91">
                  <c:v>96.039999999999978</c:v>
                </c:pt>
                <c:pt idx="92">
                  <c:v>92.16</c:v>
                </c:pt>
                <c:pt idx="93">
                  <c:v>88.360000000000014</c:v>
                </c:pt>
                <c:pt idx="94">
                  <c:v>84.640000000000015</c:v>
                </c:pt>
                <c:pt idx="95">
                  <c:v>81.000000000000028</c:v>
                </c:pt>
                <c:pt idx="96">
                  <c:v>77.44000000000004</c:v>
                </c:pt>
                <c:pt idx="97">
                  <c:v>73.960000000000051</c:v>
                </c:pt>
                <c:pt idx="98">
                  <c:v>70.560000000000059</c:v>
                </c:pt>
                <c:pt idx="99">
                  <c:v>67.24000000000008</c:v>
                </c:pt>
                <c:pt idx="100">
                  <c:v>64.000000000000085</c:v>
                </c:pt>
                <c:pt idx="101">
                  <c:v>60.840000000000082</c:v>
                </c:pt>
                <c:pt idx="102">
                  <c:v>57.760000000000076</c:v>
                </c:pt>
                <c:pt idx="103">
                  <c:v>54.760000000000069</c:v>
                </c:pt>
                <c:pt idx="104">
                  <c:v>51.840000000000067</c:v>
                </c:pt>
                <c:pt idx="105">
                  <c:v>49.000000000000064</c:v>
                </c:pt>
                <c:pt idx="106">
                  <c:v>46.240000000000059</c:v>
                </c:pt>
                <c:pt idx="107">
                  <c:v>43.560000000000052</c:v>
                </c:pt>
                <c:pt idx="108">
                  <c:v>40.960000000000051</c:v>
                </c:pt>
                <c:pt idx="109">
                  <c:v>38.440000000000047</c:v>
                </c:pt>
                <c:pt idx="110">
                  <c:v>36.000000000000043</c:v>
                </c:pt>
                <c:pt idx="111">
                  <c:v>33.640000000000036</c:v>
                </c:pt>
                <c:pt idx="112">
                  <c:v>31.360000000000035</c:v>
                </c:pt>
                <c:pt idx="113">
                  <c:v>29.160000000000032</c:v>
                </c:pt>
                <c:pt idx="114">
                  <c:v>27.040000000000031</c:v>
                </c:pt>
                <c:pt idx="115">
                  <c:v>25.000000000000028</c:v>
                </c:pt>
                <c:pt idx="116">
                  <c:v>23.040000000000024</c:v>
                </c:pt>
                <c:pt idx="117">
                  <c:v>21.160000000000021</c:v>
                </c:pt>
                <c:pt idx="118">
                  <c:v>19.360000000000017</c:v>
                </c:pt>
                <c:pt idx="119">
                  <c:v>17.640000000000015</c:v>
                </c:pt>
                <c:pt idx="120">
                  <c:v>16.000000000000014</c:v>
                </c:pt>
                <c:pt idx="121">
                  <c:v>14.440000000000012</c:v>
                </c:pt>
                <c:pt idx="122">
                  <c:v>12.96000000000001</c:v>
                </c:pt>
                <c:pt idx="123">
                  <c:v>11.560000000000008</c:v>
                </c:pt>
                <c:pt idx="124">
                  <c:v>10.240000000000007</c:v>
                </c:pt>
                <c:pt idx="125">
                  <c:v>9.0000000000000053</c:v>
                </c:pt>
                <c:pt idx="126">
                  <c:v>7.8400000000000043</c:v>
                </c:pt>
                <c:pt idx="127">
                  <c:v>6.7600000000000025</c:v>
                </c:pt>
                <c:pt idx="128">
                  <c:v>5.7600000000000016</c:v>
                </c:pt>
                <c:pt idx="129">
                  <c:v>4.8400000000000007</c:v>
                </c:pt>
                <c:pt idx="130">
                  <c:v>4</c:v>
                </c:pt>
                <c:pt idx="131">
                  <c:v>3.24</c:v>
                </c:pt>
                <c:pt idx="132">
                  <c:v>2.5600000000000005</c:v>
                </c:pt>
                <c:pt idx="133">
                  <c:v>1.9600000000000004</c:v>
                </c:pt>
                <c:pt idx="134">
                  <c:v>1.4400000000000004</c:v>
                </c:pt>
                <c:pt idx="135">
                  <c:v>1.0000000000000004</c:v>
                </c:pt>
                <c:pt idx="136">
                  <c:v>0.95604938271604978</c:v>
                </c:pt>
                <c:pt idx="137">
                  <c:v>0.91308641975308669</c:v>
                </c:pt>
                <c:pt idx="138">
                  <c:v>0.87111111111111139</c:v>
                </c:pt>
                <c:pt idx="139">
                  <c:v>0.83012345679012367</c:v>
                </c:pt>
                <c:pt idx="140">
                  <c:v>0.79012345679012352</c:v>
                </c:pt>
                <c:pt idx="141">
                  <c:v>0.75111111111111117</c:v>
                </c:pt>
                <c:pt idx="142">
                  <c:v>0.7130864197530864</c:v>
                </c:pt>
                <c:pt idx="143">
                  <c:v>0.67604938271604931</c:v>
                </c:pt>
                <c:pt idx="144">
                  <c:v>0.6399999999999999</c:v>
                </c:pt>
                <c:pt idx="145">
                  <c:v>0.60493827160493807</c:v>
                </c:pt>
                <c:pt idx="146">
                  <c:v>0.57086419753086404</c:v>
                </c:pt>
                <c:pt idx="147">
                  <c:v>0.53777777777777758</c:v>
                </c:pt>
                <c:pt idx="148">
                  <c:v>0.50567901234567869</c:v>
                </c:pt>
                <c:pt idx="149">
                  <c:v>0.4745679012345676</c:v>
                </c:pt>
                <c:pt idx="150">
                  <c:v>0.44444444444444409</c:v>
                </c:pt>
                <c:pt idx="151">
                  <c:v>0.41530864197530826</c:v>
                </c:pt>
                <c:pt idx="152">
                  <c:v>0.38716049382716011</c:v>
                </c:pt>
                <c:pt idx="153">
                  <c:v>0.3599999999999996</c:v>
                </c:pt>
                <c:pt idx="154">
                  <c:v>0.33382716049382671</c:v>
                </c:pt>
                <c:pt idx="155">
                  <c:v>0.30864197530864151</c:v>
                </c:pt>
                <c:pt idx="156">
                  <c:v>0.28444444444444394</c:v>
                </c:pt>
                <c:pt idx="157">
                  <c:v>0.26123456790123406</c:v>
                </c:pt>
                <c:pt idx="158">
                  <c:v>0.23901234567901189</c:v>
                </c:pt>
                <c:pt idx="159">
                  <c:v>0.21777777777777738</c:v>
                </c:pt>
                <c:pt idx="160">
                  <c:v>0.19753086419753049</c:v>
                </c:pt>
                <c:pt idx="161">
                  <c:v>0.17827160493827127</c:v>
                </c:pt>
                <c:pt idx="162">
                  <c:v>0.1599999999999997</c:v>
                </c:pt>
                <c:pt idx="163">
                  <c:v>0.14271604938271579</c:v>
                </c:pt>
                <c:pt idx="164">
                  <c:v>0.12641975308641953</c:v>
                </c:pt>
                <c:pt idx="165">
                  <c:v>0.11111111111111091</c:v>
                </c:pt>
                <c:pt idx="166">
                  <c:v>9.6790123456789959E-2</c:v>
                </c:pt>
                <c:pt idx="167">
                  <c:v>8.3456790123456651E-2</c:v>
                </c:pt>
                <c:pt idx="168">
                  <c:v>7.1111111111110986E-2</c:v>
                </c:pt>
                <c:pt idx="169">
                  <c:v>5.9753086419752972E-2</c:v>
                </c:pt>
                <c:pt idx="170">
                  <c:v>4.9382716049382609E-2</c:v>
                </c:pt>
                <c:pt idx="171">
                  <c:v>3.9999999999999904E-2</c:v>
                </c:pt>
                <c:pt idx="172">
                  <c:v>3.1604938271604849E-2</c:v>
                </c:pt>
                <c:pt idx="173">
                  <c:v>2.4197530864197455E-2</c:v>
                </c:pt>
                <c:pt idx="174">
                  <c:v>1.7777777777777712E-2</c:v>
                </c:pt>
                <c:pt idx="175">
                  <c:v>1.2345679012345623E-2</c:v>
                </c:pt>
                <c:pt idx="176">
                  <c:v>7.9012345679011879E-3</c:v>
                </c:pt>
                <c:pt idx="177">
                  <c:v>4.4444444444444089E-3</c:v>
                </c:pt>
                <c:pt idx="178">
                  <c:v>1.9753086419752848E-3</c:v>
                </c:pt>
                <c:pt idx="179">
                  <c:v>4.9382716049381514E-4</c:v>
                </c:pt>
                <c:pt idx="180">
                  <c:v>0</c:v>
                </c:pt>
                <c:pt idx="181">
                  <c:v>4.9382716049382717E-4</c:v>
                </c:pt>
                <c:pt idx="182">
                  <c:v>1.9753086419753087E-3</c:v>
                </c:pt>
                <c:pt idx="183">
                  <c:v>4.4444444444444444E-3</c:v>
                </c:pt>
                <c:pt idx="184">
                  <c:v>7.9012345679012348E-3</c:v>
                </c:pt>
                <c:pt idx="185">
                  <c:v>1.234567901234568E-2</c:v>
                </c:pt>
                <c:pt idx="186">
                  <c:v>1.7777777777777778E-2</c:v>
                </c:pt>
                <c:pt idx="187">
                  <c:v>2.4197530864197531E-2</c:v>
                </c:pt>
                <c:pt idx="188">
                  <c:v>3.1604938271604939E-2</c:v>
                </c:pt>
                <c:pt idx="189">
                  <c:v>4.0000000000000008E-2</c:v>
                </c:pt>
                <c:pt idx="190">
                  <c:v>4.938271604938272E-2</c:v>
                </c:pt>
                <c:pt idx="191">
                  <c:v>5.9753086419753097E-2</c:v>
                </c:pt>
                <c:pt idx="192">
                  <c:v>7.1111111111111111E-2</c:v>
                </c:pt>
                <c:pt idx="193">
                  <c:v>8.3456790123456775E-2</c:v>
                </c:pt>
                <c:pt idx="194">
                  <c:v>9.6790123456790098E-2</c:v>
                </c:pt>
                <c:pt idx="195">
                  <c:v>0.11111111111111106</c:v>
                </c:pt>
                <c:pt idx="196">
                  <c:v>0.12641975308641967</c:v>
                </c:pt>
                <c:pt idx="197">
                  <c:v>0.14271604938271595</c:v>
                </c:pt>
                <c:pt idx="198">
                  <c:v>0.15999999999999989</c:v>
                </c:pt>
                <c:pt idx="199">
                  <c:v>0.17827160493827146</c:v>
                </c:pt>
                <c:pt idx="200">
                  <c:v>0.19753086419753069</c:v>
                </c:pt>
                <c:pt idx="201">
                  <c:v>0.21777777777777757</c:v>
                </c:pt>
                <c:pt idx="202">
                  <c:v>0.23901234567901211</c:v>
                </c:pt>
                <c:pt idx="203">
                  <c:v>0.26123456790123428</c:v>
                </c:pt>
                <c:pt idx="204">
                  <c:v>0.28444444444444422</c:v>
                </c:pt>
                <c:pt idx="205">
                  <c:v>0.30864197530864174</c:v>
                </c:pt>
                <c:pt idx="206">
                  <c:v>0.33382716049382699</c:v>
                </c:pt>
                <c:pt idx="207">
                  <c:v>0.35999999999999982</c:v>
                </c:pt>
                <c:pt idx="208">
                  <c:v>0.38716049382716039</c:v>
                </c:pt>
                <c:pt idx="209">
                  <c:v>0.41530864197530853</c:v>
                </c:pt>
                <c:pt idx="210">
                  <c:v>0.44444444444444442</c:v>
                </c:pt>
                <c:pt idx="211">
                  <c:v>0.47456790123456788</c:v>
                </c:pt>
                <c:pt idx="212">
                  <c:v>0.50567901234567902</c:v>
                </c:pt>
                <c:pt idx="213">
                  <c:v>0.53777777777777791</c:v>
                </c:pt>
                <c:pt idx="214">
                  <c:v>0.57086419753086437</c:v>
                </c:pt>
                <c:pt idx="215">
                  <c:v>0.60493827160493852</c:v>
                </c:pt>
                <c:pt idx="216">
                  <c:v>0.64000000000000024</c:v>
                </c:pt>
                <c:pt idx="217">
                  <c:v>0.67604938271604964</c:v>
                </c:pt>
                <c:pt idx="218">
                  <c:v>0.71308641975308684</c:v>
                </c:pt>
                <c:pt idx="219">
                  <c:v>0.75111111111111151</c:v>
                </c:pt>
                <c:pt idx="220">
                  <c:v>0.79012345679012397</c:v>
                </c:pt>
                <c:pt idx="221">
                  <c:v>0.830123456790124</c:v>
                </c:pt>
                <c:pt idx="222">
                  <c:v>0.87111111111111172</c:v>
                </c:pt>
                <c:pt idx="223">
                  <c:v>0.91308641975308713</c:v>
                </c:pt>
                <c:pt idx="224">
                  <c:v>0.95604938271605022</c:v>
                </c:pt>
                <c:pt idx="225">
                  <c:v>1.0000000000000009</c:v>
                </c:pt>
                <c:pt idx="226">
                  <c:v>1.4400000000000011</c:v>
                </c:pt>
                <c:pt idx="227">
                  <c:v>1.9600000000000011</c:v>
                </c:pt>
                <c:pt idx="228">
                  <c:v>2.5600000000000009</c:v>
                </c:pt>
                <c:pt idx="229">
                  <c:v>3.2400000000000011</c:v>
                </c:pt>
                <c:pt idx="230">
                  <c:v>4.0000000000000018</c:v>
                </c:pt>
                <c:pt idx="231">
                  <c:v>4.8400000000000025</c:v>
                </c:pt>
                <c:pt idx="232">
                  <c:v>5.7600000000000042</c:v>
                </c:pt>
                <c:pt idx="233">
                  <c:v>6.7600000000000051</c:v>
                </c:pt>
                <c:pt idx="234">
                  <c:v>7.8400000000000061</c:v>
                </c:pt>
                <c:pt idx="235">
                  <c:v>9.0000000000000071</c:v>
                </c:pt>
                <c:pt idx="236">
                  <c:v>10.240000000000009</c:v>
                </c:pt>
                <c:pt idx="237">
                  <c:v>11.560000000000011</c:v>
                </c:pt>
                <c:pt idx="238">
                  <c:v>12.960000000000013</c:v>
                </c:pt>
                <c:pt idx="239">
                  <c:v>14.440000000000015</c:v>
                </c:pt>
                <c:pt idx="240">
                  <c:v>16.000000000000014</c:v>
                </c:pt>
                <c:pt idx="241">
                  <c:v>17.640000000000015</c:v>
                </c:pt>
                <c:pt idx="242">
                  <c:v>19.360000000000017</c:v>
                </c:pt>
                <c:pt idx="243">
                  <c:v>21.160000000000021</c:v>
                </c:pt>
                <c:pt idx="244">
                  <c:v>23.040000000000024</c:v>
                </c:pt>
                <c:pt idx="245">
                  <c:v>25.000000000000028</c:v>
                </c:pt>
                <c:pt idx="246">
                  <c:v>27.040000000000031</c:v>
                </c:pt>
                <c:pt idx="247">
                  <c:v>29.160000000000032</c:v>
                </c:pt>
                <c:pt idx="248">
                  <c:v>31.360000000000035</c:v>
                </c:pt>
                <c:pt idx="249">
                  <c:v>33.640000000000036</c:v>
                </c:pt>
                <c:pt idx="250">
                  <c:v>36.000000000000043</c:v>
                </c:pt>
                <c:pt idx="251">
                  <c:v>38.440000000000047</c:v>
                </c:pt>
                <c:pt idx="252">
                  <c:v>40.960000000000051</c:v>
                </c:pt>
                <c:pt idx="253">
                  <c:v>43.560000000000052</c:v>
                </c:pt>
                <c:pt idx="254">
                  <c:v>46.240000000000059</c:v>
                </c:pt>
                <c:pt idx="255">
                  <c:v>49.000000000000064</c:v>
                </c:pt>
                <c:pt idx="256">
                  <c:v>51.840000000000067</c:v>
                </c:pt>
                <c:pt idx="257">
                  <c:v>54.760000000000069</c:v>
                </c:pt>
                <c:pt idx="258">
                  <c:v>57.760000000000076</c:v>
                </c:pt>
                <c:pt idx="259">
                  <c:v>60.840000000000082</c:v>
                </c:pt>
                <c:pt idx="260">
                  <c:v>64.000000000000085</c:v>
                </c:pt>
                <c:pt idx="261">
                  <c:v>67.24000000000008</c:v>
                </c:pt>
                <c:pt idx="262">
                  <c:v>70.560000000000059</c:v>
                </c:pt>
                <c:pt idx="263">
                  <c:v>73.960000000000051</c:v>
                </c:pt>
                <c:pt idx="264">
                  <c:v>77.44000000000004</c:v>
                </c:pt>
                <c:pt idx="265">
                  <c:v>81.000000000000028</c:v>
                </c:pt>
                <c:pt idx="266">
                  <c:v>84.640000000000015</c:v>
                </c:pt>
                <c:pt idx="267">
                  <c:v>88.360000000000014</c:v>
                </c:pt>
                <c:pt idx="268">
                  <c:v>92.16</c:v>
                </c:pt>
                <c:pt idx="269">
                  <c:v>96.039999999999978</c:v>
                </c:pt>
                <c:pt idx="270">
                  <c:v>99.999999999999972</c:v>
                </c:pt>
                <c:pt idx="271">
                  <c:v>96.039999999999978</c:v>
                </c:pt>
                <c:pt idx="272">
                  <c:v>92.16</c:v>
                </c:pt>
                <c:pt idx="273">
                  <c:v>88.360000000000014</c:v>
                </c:pt>
                <c:pt idx="274">
                  <c:v>84.640000000000015</c:v>
                </c:pt>
                <c:pt idx="275">
                  <c:v>81.000000000000028</c:v>
                </c:pt>
                <c:pt idx="276">
                  <c:v>77.44000000000004</c:v>
                </c:pt>
                <c:pt idx="277">
                  <c:v>73.960000000000051</c:v>
                </c:pt>
                <c:pt idx="278">
                  <c:v>70.560000000000059</c:v>
                </c:pt>
                <c:pt idx="279">
                  <c:v>67.24000000000008</c:v>
                </c:pt>
                <c:pt idx="280">
                  <c:v>64.000000000000085</c:v>
                </c:pt>
                <c:pt idx="281">
                  <c:v>60.840000000000082</c:v>
                </c:pt>
                <c:pt idx="282">
                  <c:v>57.760000000000076</c:v>
                </c:pt>
                <c:pt idx="283">
                  <c:v>54.760000000000069</c:v>
                </c:pt>
                <c:pt idx="284">
                  <c:v>51.840000000000067</c:v>
                </c:pt>
                <c:pt idx="285">
                  <c:v>49.000000000000064</c:v>
                </c:pt>
                <c:pt idx="286">
                  <c:v>46.240000000000059</c:v>
                </c:pt>
                <c:pt idx="287">
                  <c:v>43.560000000000052</c:v>
                </c:pt>
                <c:pt idx="288">
                  <c:v>40.960000000000051</c:v>
                </c:pt>
                <c:pt idx="289">
                  <c:v>38.440000000000047</c:v>
                </c:pt>
                <c:pt idx="290">
                  <c:v>36.000000000000043</c:v>
                </c:pt>
                <c:pt idx="291">
                  <c:v>33.640000000000036</c:v>
                </c:pt>
                <c:pt idx="292">
                  <c:v>31.360000000000035</c:v>
                </c:pt>
                <c:pt idx="293">
                  <c:v>29.160000000000032</c:v>
                </c:pt>
                <c:pt idx="294">
                  <c:v>27.040000000000031</c:v>
                </c:pt>
                <c:pt idx="295">
                  <c:v>25.000000000000028</c:v>
                </c:pt>
                <c:pt idx="296">
                  <c:v>23.040000000000024</c:v>
                </c:pt>
                <c:pt idx="297">
                  <c:v>21.160000000000021</c:v>
                </c:pt>
                <c:pt idx="298">
                  <c:v>19.360000000000017</c:v>
                </c:pt>
                <c:pt idx="299">
                  <c:v>17.640000000000015</c:v>
                </c:pt>
                <c:pt idx="300">
                  <c:v>16.000000000000014</c:v>
                </c:pt>
                <c:pt idx="301">
                  <c:v>14.440000000000012</c:v>
                </c:pt>
                <c:pt idx="302">
                  <c:v>12.96000000000001</c:v>
                </c:pt>
                <c:pt idx="303">
                  <c:v>11.560000000000008</c:v>
                </c:pt>
                <c:pt idx="304">
                  <c:v>10.240000000000007</c:v>
                </c:pt>
                <c:pt idx="305">
                  <c:v>9.0000000000000053</c:v>
                </c:pt>
                <c:pt idx="306">
                  <c:v>7.8400000000000043</c:v>
                </c:pt>
                <c:pt idx="307">
                  <c:v>6.7600000000000025</c:v>
                </c:pt>
                <c:pt idx="308">
                  <c:v>5.7600000000000016</c:v>
                </c:pt>
                <c:pt idx="309">
                  <c:v>4.8400000000000007</c:v>
                </c:pt>
                <c:pt idx="310">
                  <c:v>4</c:v>
                </c:pt>
                <c:pt idx="311">
                  <c:v>3.24</c:v>
                </c:pt>
                <c:pt idx="312">
                  <c:v>2.5600000000000005</c:v>
                </c:pt>
                <c:pt idx="313">
                  <c:v>1.9600000000000004</c:v>
                </c:pt>
                <c:pt idx="314">
                  <c:v>1.4400000000000004</c:v>
                </c:pt>
                <c:pt idx="315">
                  <c:v>1.0000000000000004</c:v>
                </c:pt>
                <c:pt idx="316">
                  <c:v>0.95604938271604978</c:v>
                </c:pt>
                <c:pt idx="317">
                  <c:v>0.91308641975308669</c:v>
                </c:pt>
                <c:pt idx="318">
                  <c:v>0.87111111111111139</c:v>
                </c:pt>
                <c:pt idx="319">
                  <c:v>0.83012345679012367</c:v>
                </c:pt>
                <c:pt idx="320">
                  <c:v>0.79012345679012352</c:v>
                </c:pt>
                <c:pt idx="321">
                  <c:v>0.75111111111111117</c:v>
                </c:pt>
                <c:pt idx="322">
                  <c:v>0.7130864197530864</c:v>
                </c:pt>
                <c:pt idx="323">
                  <c:v>0.67604938271604931</c:v>
                </c:pt>
                <c:pt idx="324">
                  <c:v>0.6399999999999999</c:v>
                </c:pt>
                <c:pt idx="325">
                  <c:v>0.60493827160493807</c:v>
                </c:pt>
                <c:pt idx="326">
                  <c:v>0.57086419753086404</c:v>
                </c:pt>
                <c:pt idx="327">
                  <c:v>0.53777777777777758</c:v>
                </c:pt>
                <c:pt idx="328">
                  <c:v>0.50567901234567869</c:v>
                </c:pt>
                <c:pt idx="329">
                  <c:v>0.4745679012345676</c:v>
                </c:pt>
                <c:pt idx="330">
                  <c:v>0.44444444444444409</c:v>
                </c:pt>
                <c:pt idx="331">
                  <c:v>0.41530864197530826</c:v>
                </c:pt>
                <c:pt idx="332">
                  <c:v>0.38716049382716011</c:v>
                </c:pt>
                <c:pt idx="333">
                  <c:v>0.3599999999999996</c:v>
                </c:pt>
                <c:pt idx="334">
                  <c:v>0.33382716049382671</c:v>
                </c:pt>
                <c:pt idx="335">
                  <c:v>0.30864197530864151</c:v>
                </c:pt>
                <c:pt idx="336">
                  <c:v>0.28444444444444394</c:v>
                </c:pt>
                <c:pt idx="337">
                  <c:v>0.26123456790123406</c:v>
                </c:pt>
                <c:pt idx="338">
                  <c:v>0.23901234567901189</c:v>
                </c:pt>
                <c:pt idx="339">
                  <c:v>0.21777777777777738</c:v>
                </c:pt>
                <c:pt idx="340">
                  <c:v>0.19753086419753049</c:v>
                </c:pt>
                <c:pt idx="341">
                  <c:v>0.17827160493827127</c:v>
                </c:pt>
                <c:pt idx="342">
                  <c:v>0.1599999999999997</c:v>
                </c:pt>
                <c:pt idx="343">
                  <c:v>0.14271604938271579</c:v>
                </c:pt>
                <c:pt idx="344">
                  <c:v>0.12641975308641953</c:v>
                </c:pt>
                <c:pt idx="345">
                  <c:v>0.11111111111111091</c:v>
                </c:pt>
                <c:pt idx="346">
                  <c:v>9.6790123456789959E-2</c:v>
                </c:pt>
                <c:pt idx="347">
                  <c:v>8.3456790123456651E-2</c:v>
                </c:pt>
                <c:pt idx="348">
                  <c:v>7.1111111111110986E-2</c:v>
                </c:pt>
                <c:pt idx="349">
                  <c:v>5.9753086419752972E-2</c:v>
                </c:pt>
                <c:pt idx="350">
                  <c:v>4.9382716049382609E-2</c:v>
                </c:pt>
                <c:pt idx="351">
                  <c:v>3.9999999999999904E-2</c:v>
                </c:pt>
                <c:pt idx="352">
                  <c:v>3.1604938271604849E-2</c:v>
                </c:pt>
                <c:pt idx="353">
                  <c:v>2.4197530864197455E-2</c:v>
                </c:pt>
                <c:pt idx="354">
                  <c:v>1.7777777777777712E-2</c:v>
                </c:pt>
                <c:pt idx="355">
                  <c:v>1.2345679012345623E-2</c:v>
                </c:pt>
                <c:pt idx="356">
                  <c:v>7.9012345679011879E-3</c:v>
                </c:pt>
                <c:pt idx="357">
                  <c:v>4.4444444444444089E-3</c:v>
                </c:pt>
                <c:pt idx="358">
                  <c:v>1.9753086419752848E-3</c:v>
                </c:pt>
                <c:pt idx="359">
                  <c:v>4.9382716049381514E-4</c:v>
                </c:pt>
                <c:pt idx="360">
                  <c:v>7.3233486135324643E-32</c:v>
                </c:pt>
              </c:numCache>
            </c:numRef>
          </c:yVal>
          <c:smooth val="1"/>
        </c:ser>
        <c:axId val="76197248"/>
        <c:axId val="76203136"/>
      </c:scatterChart>
      <c:valAx>
        <c:axId val="76197248"/>
        <c:scaling>
          <c:orientation val="minMax"/>
        </c:scaling>
        <c:axPos val="b"/>
        <c:numFmt formatCode="General" sourceLinked="1"/>
        <c:tickLblPos val="nextTo"/>
        <c:crossAx val="76203136"/>
        <c:crosses val="autoZero"/>
        <c:crossBetween val="midCat"/>
      </c:valAx>
      <c:valAx>
        <c:axId val="76203136"/>
        <c:scaling>
          <c:orientation val="minMax"/>
        </c:scaling>
        <c:axPos val="l"/>
        <c:majorGridlines/>
        <c:numFmt formatCode="General" sourceLinked="1"/>
        <c:tickLblPos val="nextTo"/>
        <c:crossAx val="76197248"/>
        <c:crosses val="autoZero"/>
        <c:crossBetween val="midCat"/>
      </c:val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9.1419072615923011E-2"/>
          <c:y val="3.9475625546806656E-2"/>
          <c:w val="0.85360870516185483"/>
          <c:h val="0.84503685039370424"/>
        </c:manualLayout>
      </c:layout>
      <c:lineChart>
        <c:grouping val="standard"/>
        <c:ser>
          <c:idx val="0"/>
          <c:order val="0"/>
          <c:tx>
            <c:strRef>
              <c:f>'Ingles cuad'!$A$4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val>
            <c:numRef>
              <c:f>'Ingles cuad'!$B$4:$U$4</c:f>
              <c:numCache>
                <c:formatCode>0.0000</c:formatCode>
                <c:ptCount val="20"/>
                <c:pt idx="0">
                  <c:v>0</c:v>
                </c:pt>
                <c:pt idx="1">
                  <c:v>-5.9964388695002624</c:v>
                </c:pt>
                <c:pt idx="2">
                  <c:v>-9.5182640506138867</c:v>
                </c:pt>
                <c:pt idx="3">
                  <c:v>-12.017038782779885</c:v>
                </c:pt>
                <c:pt idx="4">
                  <c:v>-13.955239042941015</c:v>
                </c:pt>
                <c:pt idx="5">
                  <c:v>-15.684848738723501</c:v>
                </c:pt>
                <c:pt idx="6">
                  <c:v>-16.950485449607655</c:v>
                </c:pt>
                <c:pt idx="7">
                  <c:v>-18.03763869605951</c:v>
                </c:pt>
                <c:pt idx="8">
                  <c:v>-19.060689145007135</c:v>
                </c:pt>
                <c:pt idx="9">
                  <c:v>-19.975838956220638</c:v>
                </c:pt>
                <c:pt idx="10">
                  <c:v>-20.731610174008633</c:v>
                </c:pt>
                <c:pt idx="11">
                  <c:v>-21.559463877173137</c:v>
                </c:pt>
                <c:pt idx="12">
                  <c:v>-22.158728344722</c:v>
                </c:pt>
                <c:pt idx="13">
                  <c:v>-22.802422012150025</c:v>
                </c:pt>
                <c:pt idx="14">
                  <c:v>-23.497664137334262</c:v>
                </c:pt>
                <c:pt idx="15">
                  <c:v>-24.25343535512226</c:v>
                </c:pt>
                <c:pt idx="16">
                  <c:v>-24.657503076887998</c:v>
                </c:pt>
                <c:pt idx="17">
                  <c:v>-25.081289058286757</c:v>
                </c:pt>
                <c:pt idx="18">
                  <c:v>-25.526816952509805</c:v>
                </c:pt>
                <c:pt idx="19">
                  <c:v>-25.996438869500263</c:v>
                </c:pt>
              </c:numCache>
            </c:numRef>
          </c:val>
        </c:ser>
        <c:ser>
          <c:idx val="1"/>
          <c:order val="1"/>
          <c:tx>
            <c:strRef>
              <c:f>'Ingles cuad'!$A$5</c:f>
              <c:strCache>
                <c:ptCount val="1"/>
                <c:pt idx="0">
                  <c:v>RMS</c:v>
                </c:pt>
              </c:strCache>
            </c:strRef>
          </c:tx>
          <c:marker>
            <c:symbol val="none"/>
          </c:marker>
          <c:val>
            <c:numRef>
              <c:f>'Ingles cuad'!$B$5:$U$5</c:f>
              <c:numCache>
                <c:formatCode>0.0000</c:formatCode>
                <c:ptCount val="20"/>
                <c:pt idx="0">
                  <c:v>0</c:v>
                </c:pt>
                <c:pt idx="1">
                  <c:v>-2.9982194347501316</c:v>
                </c:pt>
                <c:pt idx="2">
                  <c:v>-4.7591320253069433</c:v>
                </c:pt>
                <c:pt idx="3">
                  <c:v>-6.0085193913899424</c:v>
                </c:pt>
                <c:pt idx="4">
                  <c:v>-6.9776195214705075</c:v>
                </c:pt>
                <c:pt idx="5">
                  <c:v>-7.8424243693617495</c:v>
                </c:pt>
                <c:pt idx="6">
                  <c:v>-8.4752427248038291</c:v>
                </c:pt>
                <c:pt idx="7">
                  <c:v>-9.0188193480297549</c:v>
                </c:pt>
                <c:pt idx="8">
                  <c:v>-9.5303445725035676</c:v>
                </c:pt>
                <c:pt idx="9">
                  <c:v>-9.9879194781103191</c:v>
                </c:pt>
                <c:pt idx="10">
                  <c:v>-10.365805087004317</c:v>
                </c:pt>
                <c:pt idx="11">
                  <c:v>-10.779731938586568</c:v>
                </c:pt>
                <c:pt idx="12">
                  <c:v>-11.079364172361</c:v>
                </c:pt>
                <c:pt idx="13">
                  <c:v>-11.401211006075012</c:v>
                </c:pt>
                <c:pt idx="14">
                  <c:v>-11.748832068667131</c:v>
                </c:pt>
                <c:pt idx="15">
                  <c:v>-12.12671767756113</c:v>
                </c:pt>
                <c:pt idx="16">
                  <c:v>-12.328751538443999</c:v>
                </c:pt>
                <c:pt idx="17">
                  <c:v>-12.540644529143382</c:v>
                </c:pt>
                <c:pt idx="18">
                  <c:v>-12.763408476254902</c:v>
                </c:pt>
                <c:pt idx="19">
                  <c:v>-12.998219434750132</c:v>
                </c:pt>
              </c:numCache>
            </c:numRef>
          </c:val>
        </c:ser>
        <c:marker val="1"/>
        <c:axId val="77841920"/>
        <c:axId val="77843456"/>
      </c:lineChart>
      <c:catAx>
        <c:axId val="77841920"/>
        <c:scaling>
          <c:orientation val="minMax"/>
        </c:scaling>
        <c:axPos val="b"/>
        <c:majorGridlines/>
        <c:minorGridlines/>
        <c:minorTickMark val="out"/>
        <c:tickLblPos val="nextTo"/>
        <c:spPr>
          <a:ln w="19050"/>
        </c:spPr>
        <c:crossAx val="77843456"/>
        <c:crossesAt val="-29"/>
        <c:auto val="1"/>
        <c:lblAlgn val="ctr"/>
        <c:lblOffset val="100"/>
        <c:tickLblSkip val="1"/>
      </c:catAx>
      <c:valAx>
        <c:axId val="77843456"/>
        <c:scaling>
          <c:orientation val="minMax"/>
        </c:scaling>
        <c:axPos val="l"/>
        <c:majorGridlines/>
        <c:minorGridlines/>
        <c:numFmt formatCode="General" sourceLinked="0"/>
        <c:minorTickMark val="out"/>
        <c:tickLblPos val="nextTo"/>
        <c:spPr>
          <a:ln w="19050"/>
        </c:spPr>
        <c:crossAx val="77841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3185466080543609"/>
          <c:y val="0.13161734093583141"/>
          <c:w val="0.16160129155126382"/>
          <c:h val="0.16690379219838899"/>
        </c:manualLayout>
      </c:layout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9.0619885749575427E-2"/>
          <c:y val="3.8651069399614865E-2"/>
          <c:w val="0.84932202408522461"/>
          <c:h val="0.85563864726333294"/>
        </c:manualLayout>
      </c:layout>
      <c:lineChart>
        <c:grouping val="standard"/>
        <c:ser>
          <c:idx val="0"/>
          <c:order val="0"/>
          <c:tx>
            <c:strRef>
              <c:f>'PWM Seno'!$C$8</c:f>
              <c:strCache>
                <c:ptCount val="1"/>
                <c:pt idx="0">
                  <c:v>RMS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'PWM Seno'!$C$9:$C$28</c:f>
              <c:numCache>
                <c:formatCode>General</c:formatCode>
                <c:ptCount val="20"/>
                <c:pt idx="0" formatCode="0.000000">
                  <c:v>0.70710678118654757</c:v>
                </c:pt>
                <c:pt idx="1">
                  <c:v>0.5</c:v>
                </c:pt>
                <c:pt idx="2" formatCode="0.000000">
                  <c:v>0.40824829046386307</c:v>
                </c:pt>
                <c:pt idx="3" formatCode="0.000000">
                  <c:v>0.35355339059327379</c:v>
                </c:pt>
                <c:pt idx="4" formatCode="0.000000">
                  <c:v>0.316227766016838</c:v>
                </c:pt>
                <c:pt idx="5" formatCode="0.000000">
                  <c:v>0.28867513459481292</c:v>
                </c:pt>
                <c:pt idx="6" formatCode="0.000000">
                  <c:v>0.26726124191242445</c:v>
                </c:pt>
                <c:pt idx="7">
                  <c:v>0.25</c:v>
                </c:pt>
                <c:pt idx="8" formatCode="0.000000">
                  <c:v>0.23570226039551587</c:v>
                </c:pt>
                <c:pt idx="9" formatCode="0.000000">
                  <c:v>0.22360679774997902</c:v>
                </c:pt>
                <c:pt idx="10" formatCode="0.000000">
                  <c:v>0.21320071635561047</c:v>
                </c:pt>
                <c:pt idx="11" formatCode="0.000000">
                  <c:v>0.20412414523193154</c:v>
                </c:pt>
                <c:pt idx="12" formatCode="0.000000">
                  <c:v>0.19611613513818404</c:v>
                </c:pt>
                <c:pt idx="13" formatCode="0.000000">
                  <c:v>0.18898223650461365</c:v>
                </c:pt>
                <c:pt idx="14" formatCode="0.000000">
                  <c:v>0.18257418583505541</c:v>
                </c:pt>
                <c:pt idx="15" formatCode="0.000000">
                  <c:v>0.17677669529663689</c:v>
                </c:pt>
                <c:pt idx="16" formatCode="0.000000">
                  <c:v>0.17149858514250887</c:v>
                </c:pt>
                <c:pt idx="17" formatCode="0.000000">
                  <c:v>0.16666666666666669</c:v>
                </c:pt>
                <c:pt idx="18" formatCode="0.000000">
                  <c:v>0.16222142113076257</c:v>
                </c:pt>
                <c:pt idx="19" formatCode="0.000000">
                  <c:v>0.158113883008419</c:v>
                </c:pt>
              </c:numCache>
            </c:numRef>
          </c:val>
        </c:ser>
        <c:ser>
          <c:idx val="1"/>
          <c:order val="1"/>
          <c:tx>
            <c:v>Average</c:v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'PWM Seno'!$D$9:$D$28</c:f>
              <c:numCache>
                <c:formatCode>0.000000</c:formatCode>
                <c:ptCount val="20"/>
                <c:pt idx="0">
                  <c:v>0.63660361182949765</c:v>
                </c:pt>
                <c:pt idx="1">
                  <c:v>0.31830180591474883</c:v>
                </c:pt>
                <c:pt idx="2">
                  <c:v>0.21220120394316591</c:v>
                </c:pt>
                <c:pt idx="3">
                  <c:v>0.15915090295737441</c:v>
                </c:pt>
                <c:pt idx="4">
                  <c:v>0.12732072236589953</c:v>
                </c:pt>
                <c:pt idx="5">
                  <c:v>0.10610060197158296</c:v>
                </c:pt>
                <c:pt idx="6">
                  <c:v>9.0943373118499676E-2</c:v>
                </c:pt>
                <c:pt idx="7">
                  <c:v>7.9575451478687206E-2</c:v>
                </c:pt>
                <c:pt idx="8">
                  <c:v>7.0733734647721966E-2</c:v>
                </c:pt>
                <c:pt idx="9">
                  <c:v>6.3660361182949765E-2</c:v>
                </c:pt>
                <c:pt idx="10">
                  <c:v>5.787305562086343E-2</c:v>
                </c:pt>
                <c:pt idx="11">
                  <c:v>5.3050300985791478E-2</c:v>
                </c:pt>
                <c:pt idx="12">
                  <c:v>4.8969508602269056E-2</c:v>
                </c:pt>
                <c:pt idx="13">
                  <c:v>4.5471686559249838E-2</c:v>
                </c:pt>
                <c:pt idx="14">
                  <c:v>4.2440240788633177E-2</c:v>
                </c:pt>
                <c:pt idx="15">
                  <c:v>3.9787725739343603E-2</c:v>
                </c:pt>
                <c:pt idx="16">
                  <c:v>3.7447271284088098E-2</c:v>
                </c:pt>
                <c:pt idx="17">
                  <c:v>3.5366867323860983E-2</c:v>
                </c:pt>
                <c:pt idx="18">
                  <c:v>3.3505453254184088E-2</c:v>
                </c:pt>
                <c:pt idx="19">
                  <c:v>3.1830180591474883E-2</c:v>
                </c:pt>
              </c:numCache>
            </c:numRef>
          </c:val>
        </c:ser>
        <c:marker val="1"/>
        <c:axId val="77930880"/>
        <c:axId val="77932416"/>
      </c:lineChart>
      <c:catAx>
        <c:axId val="7793088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Duty Cycle (1/n)</a:t>
                </a:r>
              </a:p>
            </c:rich>
          </c:tx>
          <c:layout>
            <c:manualLayout>
              <c:xMode val="edge"/>
              <c:yMode val="edge"/>
              <c:x val="0.7563904971437394"/>
              <c:y val="0.94409119017190912"/>
            </c:manualLayout>
          </c:layout>
        </c:title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solidFill>
                  <a:schemeClr val="tx1"/>
                </a:solidFill>
              </a:defRPr>
            </a:pPr>
            <a:endParaRPr lang="es-AR"/>
          </a:p>
        </c:txPr>
        <c:crossAx val="77932416"/>
        <c:crosses val="autoZero"/>
        <c:auto val="1"/>
        <c:lblAlgn val="ctr"/>
        <c:lblOffset val="100"/>
      </c:catAx>
      <c:valAx>
        <c:axId val="77932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RMS</a:t>
                </a:r>
                <a:r>
                  <a:rPr lang="es-AR" baseline="0"/>
                  <a:t> voltage [V]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6.7207040296433538E-3"/>
              <c:y val="1.8381223289497189E-2"/>
            </c:manualLayout>
          </c:layout>
        </c:title>
        <c:numFmt formatCode="0.0" sourceLinked="0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 baseline="0"/>
            </a:pPr>
            <a:endParaRPr lang="es-AR"/>
          </a:p>
        </c:txPr>
        <c:crossAx val="7793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44230842201352"/>
          <c:y val="0.36050432551212802"/>
          <c:w val="0.21676511700405271"/>
          <c:h val="0.15332452055556126"/>
        </c:manualLayout>
      </c:layout>
      <c:spPr>
        <a:solidFill>
          <a:schemeClr val="bg1"/>
        </a:solidFill>
      </c:spPr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n-US" sz="1200"/>
              <a:t>Average vs. RMS adjusted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809380697641816E-2"/>
          <c:y val="3.5162374299412089E-2"/>
          <c:w val="0.83092664943599603"/>
          <c:h val="0.88549747196089801"/>
        </c:manualLayout>
      </c:layout>
      <c:scatterChart>
        <c:scatterStyle val="smoothMarker"/>
        <c:ser>
          <c:idx val="0"/>
          <c:order val="0"/>
          <c:tx>
            <c:v>rms</c:v>
          </c:tx>
          <c:marker>
            <c:symbol val="none"/>
          </c:marker>
          <c:xVal>
            <c:numRef>
              <c:f>'Ingles senoidal'!$A$9:$A$28</c:f>
              <c:numCache>
                <c:formatCode>#\ ?/?</c:formatCode>
                <c:ptCount val="20"/>
                <c:pt idx="0" formatCode="General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0.2</c:v>
                </c:pt>
                <c:pt idx="5">
                  <c:v>0.16666666666666666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0.1111111111111111</c:v>
                </c:pt>
                <c:pt idx="9" formatCode="#\ ??/??">
                  <c:v>0.1</c:v>
                </c:pt>
                <c:pt idx="10" formatCode="#\ ??/??">
                  <c:v>9.0909090909090912E-2</c:v>
                </c:pt>
                <c:pt idx="11" formatCode="#\ ??/??">
                  <c:v>8.3333333333333329E-2</c:v>
                </c:pt>
                <c:pt idx="12" formatCode="#\ ??/??">
                  <c:v>7.6923076923076927E-2</c:v>
                </c:pt>
                <c:pt idx="13" formatCode="#\ ??/??">
                  <c:v>7.1428571428571425E-2</c:v>
                </c:pt>
                <c:pt idx="14" formatCode="#\ ??/??">
                  <c:v>6.6666666666666666E-2</c:v>
                </c:pt>
                <c:pt idx="15" formatCode="#\ ??/??">
                  <c:v>6.25E-2</c:v>
                </c:pt>
                <c:pt idx="16" formatCode="#\ ??/??">
                  <c:v>5.8823529411764705E-2</c:v>
                </c:pt>
                <c:pt idx="17" formatCode="#\ ??/??">
                  <c:v>5.5555555555555552E-2</c:v>
                </c:pt>
                <c:pt idx="18" formatCode="#\ ??/??">
                  <c:v>5.2631578947368418E-2</c:v>
                </c:pt>
                <c:pt idx="19" formatCode="#\ ??/??">
                  <c:v>0.05</c:v>
                </c:pt>
              </c:numCache>
            </c:numRef>
          </c:xVal>
          <c:yVal>
            <c:numRef>
              <c:f>'Ingles senoidal'!$C$9:$C$28</c:f>
              <c:numCache>
                <c:formatCode>0.000</c:formatCode>
                <c:ptCount val="20"/>
                <c:pt idx="0">
                  <c:v>0.70710678118654757</c:v>
                </c:pt>
                <c:pt idx="1">
                  <c:v>0.5</c:v>
                </c:pt>
                <c:pt idx="2">
                  <c:v>0.40824829046386307</c:v>
                </c:pt>
                <c:pt idx="3">
                  <c:v>0.35355339059327379</c:v>
                </c:pt>
                <c:pt idx="4">
                  <c:v>0.316227766016838</c:v>
                </c:pt>
                <c:pt idx="5">
                  <c:v>0.28867513459481292</c:v>
                </c:pt>
                <c:pt idx="6">
                  <c:v>0.26726124191242445</c:v>
                </c:pt>
                <c:pt idx="7">
                  <c:v>0.25</c:v>
                </c:pt>
                <c:pt idx="8">
                  <c:v>0.23570226039551587</c:v>
                </c:pt>
                <c:pt idx="9">
                  <c:v>0.22360679774997902</c:v>
                </c:pt>
                <c:pt idx="10">
                  <c:v>0.21320071635561047</c:v>
                </c:pt>
                <c:pt idx="11">
                  <c:v>0.20412414523193154</c:v>
                </c:pt>
                <c:pt idx="12">
                  <c:v>0.19611613513818404</c:v>
                </c:pt>
                <c:pt idx="13">
                  <c:v>0.18898223650461365</c:v>
                </c:pt>
                <c:pt idx="14">
                  <c:v>0.18257418583505541</c:v>
                </c:pt>
                <c:pt idx="15">
                  <c:v>0.17677669529663689</c:v>
                </c:pt>
                <c:pt idx="16">
                  <c:v>0.17149858514250887</c:v>
                </c:pt>
                <c:pt idx="17">
                  <c:v>0.16666666666666669</c:v>
                </c:pt>
                <c:pt idx="18">
                  <c:v>0.16222142113076257</c:v>
                </c:pt>
                <c:pt idx="19">
                  <c:v>0.158113883008419</c:v>
                </c:pt>
              </c:numCache>
            </c:numRef>
          </c:yVal>
          <c:smooth val="1"/>
        </c:ser>
        <c:ser>
          <c:idx val="1"/>
          <c:order val="1"/>
          <c:tx>
            <c:v>Average</c:v>
          </c:tx>
          <c:marker>
            <c:symbol val="none"/>
          </c:marker>
          <c:xVal>
            <c:numRef>
              <c:f>'Ingles senoidal'!$A$9:$A$28</c:f>
              <c:numCache>
                <c:formatCode>#\ ?/?</c:formatCode>
                <c:ptCount val="20"/>
                <c:pt idx="0" formatCode="General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0.2</c:v>
                </c:pt>
                <c:pt idx="5">
                  <c:v>0.16666666666666666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0.1111111111111111</c:v>
                </c:pt>
                <c:pt idx="9" formatCode="#\ ??/??">
                  <c:v>0.1</c:v>
                </c:pt>
                <c:pt idx="10" formatCode="#\ ??/??">
                  <c:v>9.0909090909090912E-2</c:v>
                </c:pt>
                <c:pt idx="11" formatCode="#\ ??/??">
                  <c:v>8.3333333333333329E-2</c:v>
                </c:pt>
                <c:pt idx="12" formatCode="#\ ??/??">
                  <c:v>7.6923076923076927E-2</c:v>
                </c:pt>
                <c:pt idx="13" formatCode="#\ ??/??">
                  <c:v>7.1428571428571425E-2</c:v>
                </c:pt>
                <c:pt idx="14" formatCode="#\ ??/??">
                  <c:v>6.6666666666666666E-2</c:v>
                </c:pt>
                <c:pt idx="15" formatCode="#\ ??/??">
                  <c:v>6.25E-2</c:v>
                </c:pt>
                <c:pt idx="16" formatCode="#\ ??/??">
                  <c:v>5.8823529411764705E-2</c:v>
                </c:pt>
                <c:pt idx="17" formatCode="#\ ??/??">
                  <c:v>5.5555555555555552E-2</c:v>
                </c:pt>
                <c:pt idx="18" formatCode="#\ ??/??">
                  <c:v>5.2631578947368418E-2</c:v>
                </c:pt>
                <c:pt idx="19" formatCode="#\ ??/??">
                  <c:v>0.05</c:v>
                </c:pt>
              </c:numCache>
            </c:numRef>
          </c:xVal>
          <c:yVal>
            <c:numRef>
              <c:f>'Ingles senoidal'!$J$9:$J$28</c:f>
              <c:numCache>
                <c:formatCode>0.000</c:formatCode>
                <c:ptCount val="20"/>
                <c:pt idx="0">
                  <c:v>0.70710678118654757</c:v>
                </c:pt>
                <c:pt idx="1">
                  <c:v>0.35355339059327379</c:v>
                </c:pt>
                <c:pt idx="2">
                  <c:v>0.23570226039551587</c:v>
                </c:pt>
                <c:pt idx="3">
                  <c:v>0.17677669529663689</c:v>
                </c:pt>
                <c:pt idx="4">
                  <c:v>0.1414213562373095</c:v>
                </c:pt>
                <c:pt idx="5">
                  <c:v>0.11785113019775793</c:v>
                </c:pt>
                <c:pt idx="6">
                  <c:v>0.1010152544552211</c:v>
                </c:pt>
                <c:pt idx="7">
                  <c:v>8.8388347648318447E-2</c:v>
                </c:pt>
                <c:pt idx="8">
                  <c:v>7.8567420131838622E-2</c:v>
                </c:pt>
                <c:pt idx="9">
                  <c:v>7.0710678118654752E-2</c:v>
                </c:pt>
                <c:pt idx="10">
                  <c:v>6.4282434653322507E-2</c:v>
                </c:pt>
                <c:pt idx="11">
                  <c:v>5.8925565098878967E-2</c:v>
                </c:pt>
                <c:pt idx="12">
                  <c:v>5.4392829322042126E-2</c:v>
                </c:pt>
                <c:pt idx="13">
                  <c:v>5.0507627227610548E-2</c:v>
                </c:pt>
                <c:pt idx="14">
                  <c:v>4.7140452079103168E-2</c:v>
                </c:pt>
                <c:pt idx="15">
                  <c:v>4.4194173824159223E-2</c:v>
                </c:pt>
                <c:pt idx="16">
                  <c:v>4.1594516540385151E-2</c:v>
                </c:pt>
                <c:pt idx="17">
                  <c:v>3.9283710065919311E-2</c:v>
                </c:pt>
                <c:pt idx="18">
                  <c:v>3.7216146378239348E-2</c:v>
                </c:pt>
                <c:pt idx="19">
                  <c:v>3.5355339059327376E-2</c:v>
                </c:pt>
              </c:numCache>
            </c:numRef>
          </c:yVal>
          <c:smooth val="1"/>
        </c:ser>
        <c:axId val="77968512"/>
        <c:axId val="77970048"/>
      </c:scatterChart>
      <c:valAx>
        <c:axId val="77968512"/>
        <c:scaling>
          <c:orientation val="maxMin"/>
          <c:max val="1"/>
        </c:scaling>
        <c:axPos val="b"/>
        <c:numFmt formatCode="General" sourceLinked="0"/>
        <c:tickLblPos val="nextTo"/>
        <c:crossAx val="77970048"/>
        <c:crosses val="autoZero"/>
        <c:crossBetween val="midCat"/>
      </c:valAx>
      <c:valAx>
        <c:axId val="77970048"/>
        <c:scaling>
          <c:orientation val="minMax"/>
        </c:scaling>
        <c:axPos val="l"/>
        <c:majorGridlines/>
        <c:numFmt formatCode="0.000" sourceLinked="1"/>
        <c:tickLblPos val="nextTo"/>
        <c:crossAx val="77968512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72460559796437762"/>
          <c:y val="0.14502627789103581"/>
          <c:w val="0.16089058524173028"/>
          <c:h val="0.1145394355396786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s-AR" sz="1400" i="1"/>
              <a:t>Crest </a:t>
            </a:r>
            <a:r>
              <a:rPr lang="es-AR" sz="1400" i="1" baseline="0"/>
              <a:t> Factor values</a:t>
            </a:r>
            <a:endParaRPr lang="es-AR" sz="1400" i="1"/>
          </a:p>
        </c:rich>
      </c:tx>
      <c:layout>
        <c:manualLayout>
          <c:xMode val="edge"/>
          <c:yMode val="edge"/>
          <c:x val="0.37933529781170028"/>
          <c:y val="6.0606060606060623E-3"/>
        </c:manualLayout>
      </c:layout>
      <c:overlay val="1"/>
    </c:title>
    <c:plotArea>
      <c:layout>
        <c:manualLayout>
          <c:layoutTarget val="inner"/>
          <c:xMode val="edge"/>
          <c:yMode val="edge"/>
          <c:x val="8.3795146772297893E-2"/>
          <c:y val="6.792698639942743E-2"/>
          <c:w val="0.84337262290066506"/>
          <c:h val="0.8284903460701617"/>
        </c:manualLayout>
      </c:layout>
      <c:scatterChart>
        <c:scatterStyle val="smoothMarker"/>
        <c:ser>
          <c:idx val="0"/>
          <c:order val="0"/>
          <c:tx>
            <c:strRef>
              <c:f>'Ingles senoidal'!$E$31</c:f>
              <c:strCache>
                <c:ptCount val="1"/>
                <c:pt idx="0">
                  <c:v>RMS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'Ingles senoidal'!$A$32:$A$51</c:f>
              <c:numCache>
                <c:formatCode>0.000</c:formatCode>
                <c:ptCount val="20"/>
                <c:pt idx="0">
                  <c:v>3.0102999566398116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9.9999999999999982</c:v>
                </c:pt>
                <c:pt idx="5">
                  <c:v>10.791812460476248</c:v>
                </c:pt>
                <c:pt idx="6">
                  <c:v>11.461280356782378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13.010299956639811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14.471580313422191</c:v>
                </c:pt>
                <c:pt idx="14">
                  <c:v>14.771212547196624</c:v>
                </c:pt>
                <c:pt idx="15">
                  <c:v>15.051499783199059</c:v>
                </c:pt>
                <c:pt idx="16">
                  <c:v>15.31478917042255</c:v>
                </c:pt>
                <c:pt idx="17">
                  <c:v>15.56302500767287</c:v>
                </c:pt>
                <c:pt idx="18">
                  <c:v>15.797835966168099</c:v>
                </c:pt>
                <c:pt idx="19">
                  <c:v>16.020599913279622</c:v>
                </c:pt>
              </c:numCache>
            </c:numRef>
          </c:xVal>
          <c:yVal>
            <c:numRef>
              <c:f>'Ingles senoidal'!$E$32:$E$51</c:f>
              <c:numCache>
                <c:formatCode>0.000</c:formatCode>
                <c:ptCount val="20"/>
                <c:pt idx="0">
                  <c:v>-3.0102999566398116</c:v>
                </c:pt>
                <c:pt idx="1">
                  <c:v>-6.0205999132796242</c:v>
                </c:pt>
                <c:pt idx="2">
                  <c:v>-7.781512503836435</c:v>
                </c:pt>
                <c:pt idx="3">
                  <c:v>-9.0308998699194358</c:v>
                </c:pt>
                <c:pt idx="4">
                  <c:v>-9.9999999999999982</c:v>
                </c:pt>
                <c:pt idx="5">
                  <c:v>-10.791812460476248</c:v>
                </c:pt>
                <c:pt idx="6">
                  <c:v>-11.461280356782378</c:v>
                </c:pt>
                <c:pt idx="7">
                  <c:v>-12.041199826559248</c:v>
                </c:pt>
                <c:pt idx="8">
                  <c:v>-12.552725051033061</c:v>
                </c:pt>
                <c:pt idx="9">
                  <c:v>-13.010299956639811</c:v>
                </c:pt>
                <c:pt idx="10">
                  <c:v>-13.424226808222063</c:v>
                </c:pt>
                <c:pt idx="11">
                  <c:v>-13.80211241711606</c:v>
                </c:pt>
                <c:pt idx="12">
                  <c:v>-14.14973347970818</c:v>
                </c:pt>
                <c:pt idx="13">
                  <c:v>-14.471580313422191</c:v>
                </c:pt>
                <c:pt idx="14">
                  <c:v>-14.771212547196622</c:v>
                </c:pt>
                <c:pt idx="15">
                  <c:v>-15.051499783199059</c:v>
                </c:pt>
                <c:pt idx="16">
                  <c:v>-15.31478917042255</c:v>
                </c:pt>
                <c:pt idx="17">
                  <c:v>-15.563025007672874</c:v>
                </c:pt>
                <c:pt idx="18">
                  <c:v>-15.797835966168099</c:v>
                </c:pt>
                <c:pt idx="19">
                  <c:v>-16.020599913279622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'Ingles senoidal'!$F$31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xVal>
            <c:numRef>
              <c:f>'Ingles senoidal'!$A$32:$A$51</c:f>
              <c:numCache>
                <c:formatCode>0.000</c:formatCode>
                <c:ptCount val="20"/>
                <c:pt idx="0">
                  <c:v>3.0102999566398116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9.9999999999999982</c:v>
                </c:pt>
                <c:pt idx="5">
                  <c:v>10.791812460476248</c:v>
                </c:pt>
                <c:pt idx="6">
                  <c:v>11.461280356782378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13.010299956639811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14.471580313422191</c:v>
                </c:pt>
                <c:pt idx="14">
                  <c:v>14.771212547196624</c:v>
                </c:pt>
                <c:pt idx="15">
                  <c:v>15.051499783199059</c:v>
                </c:pt>
                <c:pt idx="16">
                  <c:v>15.31478917042255</c:v>
                </c:pt>
                <c:pt idx="17">
                  <c:v>15.56302500767287</c:v>
                </c:pt>
                <c:pt idx="18">
                  <c:v>15.797835966168099</c:v>
                </c:pt>
                <c:pt idx="19">
                  <c:v>16.020599913279622</c:v>
                </c:pt>
              </c:numCache>
            </c:numRef>
          </c:xVal>
          <c:yVal>
            <c:numRef>
              <c:f>'Ingles senoidal'!$F$32:$F$50</c:f>
              <c:numCache>
                <c:formatCode>0.000</c:formatCode>
                <c:ptCount val="19"/>
                <c:pt idx="0">
                  <c:v>-3.0102999566398116</c:v>
                </c:pt>
                <c:pt idx="1">
                  <c:v>-9.0308998699194358</c:v>
                </c:pt>
                <c:pt idx="2">
                  <c:v>-12.552725051033061</c:v>
                </c:pt>
                <c:pt idx="3">
                  <c:v>-15.051499783199059</c:v>
                </c:pt>
                <c:pt idx="4">
                  <c:v>-16.989700043360187</c:v>
                </c:pt>
                <c:pt idx="5">
                  <c:v>-18.573324964312683</c:v>
                </c:pt>
                <c:pt idx="6">
                  <c:v>-19.912260756924947</c:v>
                </c:pt>
                <c:pt idx="7">
                  <c:v>-21.072099696478684</c:v>
                </c:pt>
                <c:pt idx="8">
                  <c:v>-22.09515014542631</c:v>
                </c:pt>
                <c:pt idx="9">
                  <c:v>-23.010299956639813</c:v>
                </c:pt>
                <c:pt idx="10">
                  <c:v>-23.838153659804313</c:v>
                </c:pt>
                <c:pt idx="11">
                  <c:v>-24.593924877592308</c:v>
                </c:pt>
                <c:pt idx="12">
                  <c:v>-25.289167002776548</c:v>
                </c:pt>
                <c:pt idx="13">
                  <c:v>-25.932860670204573</c:v>
                </c:pt>
                <c:pt idx="14">
                  <c:v>-26.532125137753436</c:v>
                </c:pt>
                <c:pt idx="15">
                  <c:v>-27.092699609758309</c:v>
                </c:pt>
                <c:pt idx="16">
                  <c:v>-27.619278384205291</c:v>
                </c:pt>
                <c:pt idx="17">
                  <c:v>-28.115750058705935</c:v>
                </c:pt>
                <c:pt idx="18">
                  <c:v>-28.58537197569639</c:v>
                </c:pt>
              </c:numCache>
            </c:numRef>
          </c:yVal>
          <c:smooth val="1"/>
        </c:ser>
        <c:axId val="77988224"/>
        <c:axId val="77990144"/>
      </c:scatterChart>
      <c:valAx>
        <c:axId val="77988224"/>
        <c:scaling>
          <c:orientation val="minMax"/>
          <c:max val="16"/>
          <c:min val="3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Crest Factor [dB]</a:t>
                </a:r>
              </a:p>
            </c:rich>
          </c:tx>
          <c:layout>
            <c:manualLayout>
              <c:xMode val="edge"/>
              <c:yMode val="edge"/>
              <c:x val="0.43040481136177061"/>
              <c:y val="0.94483321403006471"/>
            </c:manualLayout>
          </c:layout>
        </c:title>
        <c:numFmt formatCode="General" sourceLinked="0"/>
        <c:minorTickMark val="out"/>
        <c:tickLblPos val="nextTo"/>
        <c:spPr>
          <a:ln w="15875">
            <a:solidFill>
              <a:schemeClr val="tx1"/>
            </a:solidFill>
          </a:ln>
        </c:spPr>
        <c:crossAx val="77990144"/>
        <c:crossesAt val="-30"/>
        <c:crossBetween val="midCat"/>
        <c:majorUnit val="1"/>
        <c:minorUnit val="0.5"/>
      </c:valAx>
      <c:valAx>
        <c:axId val="77990144"/>
        <c:scaling>
          <c:orientation val="minMax"/>
          <c:min val="-30"/>
        </c:scaling>
        <c:axPos val="l"/>
        <c:majorGridlines>
          <c:spPr>
            <a:ln w="1587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RMS and Average values [dB]</a:t>
                </a:r>
              </a:p>
            </c:rich>
          </c:tx>
          <c:layout>
            <c:manualLayout>
              <c:xMode val="edge"/>
              <c:yMode val="edge"/>
              <c:x val="2.0449897750511288E-3"/>
              <c:y val="0.32851300405631112"/>
            </c:manualLayout>
          </c:layout>
        </c:title>
        <c:numFmt formatCode="General" sourceLinked="0"/>
        <c:minorTickMark val="out"/>
        <c:tickLblPos val="nextTo"/>
        <c:spPr>
          <a:ln w="15875">
            <a:solidFill>
              <a:sysClr val="windowText" lastClr="000000"/>
            </a:solidFill>
          </a:ln>
        </c:spPr>
        <c:crossAx val="77988224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050" b="1" i="1"/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 sz="1050" b="1" i="1"/>
            </a:pPr>
            <a:endParaRPr lang="es-AR"/>
          </a:p>
        </c:txPr>
      </c:legendEntry>
      <c:layout>
        <c:manualLayout>
          <c:xMode val="edge"/>
          <c:yMode val="edge"/>
          <c:x val="0.14472392638036821"/>
          <c:y val="0.55126389883082749"/>
          <c:w val="0.19678936605316974"/>
          <c:h val="0.20656311142925321"/>
        </c:manualLayout>
      </c:layout>
      <c:overlay val="1"/>
      <c:spPr>
        <a:solidFill>
          <a:schemeClr val="bg1"/>
        </a:solidFill>
      </c:sp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7.2757882665796719E-2"/>
          <c:y val="0.1425040116430944"/>
          <c:w val="0.87984103681955184"/>
          <c:h val="0.77834384446020144"/>
        </c:manualLayout>
      </c:layout>
      <c:scatterChart>
        <c:scatterStyle val="smoothMarker"/>
        <c:ser>
          <c:idx val="0"/>
          <c:order val="0"/>
          <c:tx>
            <c:strRef>
              <c:f>'Usando Formulas'!$H$6</c:f>
              <c:strCache>
                <c:ptCount val="1"/>
                <c:pt idx="0">
                  <c:v>RMS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'Usando Formulas'!$G$7:$G$36</c:f>
              <c:numCache>
                <c:formatCode>0.000</c:formatCode>
                <c:ptCount val="30"/>
                <c:pt idx="0">
                  <c:v>3.0102999566398125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16.020599913279625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'Usando Formulas'!$H$7:$H$36</c:f>
              <c:numCache>
                <c:formatCode>0.000</c:formatCode>
                <c:ptCount val="30"/>
                <c:pt idx="0">
                  <c:v>-1.0299956639811647E-2</c:v>
                </c:pt>
                <c:pt idx="1">
                  <c:v>-3.0205999132796242</c:v>
                </c:pt>
                <c:pt idx="2">
                  <c:v>-4.7815125038364368</c:v>
                </c:pt>
                <c:pt idx="3">
                  <c:v>-6.0308998699194358</c:v>
                </c:pt>
                <c:pt idx="4">
                  <c:v>-7</c:v>
                </c:pt>
                <c:pt idx="5">
                  <c:v>-7.7918124604762493</c:v>
                </c:pt>
                <c:pt idx="6">
                  <c:v>-8.46128035678238</c:v>
                </c:pt>
                <c:pt idx="7">
                  <c:v>-9.0411998265592484</c:v>
                </c:pt>
                <c:pt idx="8">
                  <c:v>-9.552725051033061</c:v>
                </c:pt>
                <c:pt idx="9">
                  <c:v>-10.010299956639813</c:v>
                </c:pt>
                <c:pt idx="10">
                  <c:v>-10.424226808222063</c:v>
                </c:pt>
                <c:pt idx="11">
                  <c:v>-10.80211241711606</c:v>
                </c:pt>
                <c:pt idx="12">
                  <c:v>-11.14973347970818</c:v>
                </c:pt>
                <c:pt idx="13">
                  <c:v>-11.471580313422193</c:v>
                </c:pt>
                <c:pt idx="14">
                  <c:v>-11.771212547196626</c:v>
                </c:pt>
                <c:pt idx="15">
                  <c:v>-12.051499783199059</c:v>
                </c:pt>
                <c:pt idx="16">
                  <c:v>-12.314789170422552</c:v>
                </c:pt>
                <c:pt idx="17">
                  <c:v>-12.563025007672874</c:v>
                </c:pt>
                <c:pt idx="18">
                  <c:v>-12.797835966168101</c:v>
                </c:pt>
                <c:pt idx="19">
                  <c:v>-13.020599913279622</c:v>
                </c:pt>
                <c:pt idx="20">
                  <c:v>-13.273319947953656</c:v>
                </c:pt>
                <c:pt idx="21">
                  <c:v>-13.434526764861875</c:v>
                </c:pt>
                <c:pt idx="22">
                  <c:v>-13.62757831681574</c:v>
                </c:pt>
                <c:pt idx="23">
                  <c:v>-13.817494814147548</c:v>
                </c:pt>
                <c:pt idx="24">
                  <c:v>-13.989700043360187</c:v>
                </c:pt>
                <c:pt idx="25">
                  <c:v>-14.160033436347991</c:v>
                </c:pt>
                <c:pt idx="26">
                  <c:v>-14.323937598229687</c:v>
                </c:pt>
                <c:pt idx="27">
                  <c:v>-14.481880270062003</c:v>
                </c:pt>
                <c:pt idx="28">
                  <c:v>-14.634279935629372</c:v>
                </c:pt>
                <c:pt idx="29">
                  <c:v>-14.781512503836435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'Usando Formulas'!$I$6</c:f>
              <c:strCache>
                <c:ptCount val="1"/>
                <c:pt idx="0">
                  <c:v>V. Medio</c:v>
                </c:pt>
              </c:strCache>
            </c:strRef>
          </c:tx>
          <c:spPr>
            <a:ln>
              <a:prstDash val="lgDash"/>
            </a:ln>
          </c:spPr>
          <c:marker>
            <c:symbol val="none"/>
          </c:marker>
          <c:xVal>
            <c:numRef>
              <c:f>'Usando Formulas'!$G$7:$G$36</c:f>
              <c:numCache>
                <c:formatCode>0.000</c:formatCode>
                <c:ptCount val="30"/>
                <c:pt idx="0">
                  <c:v>3.0102999566398125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16.020599913279625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'Usando Formulas'!$I$7:$I$36</c:f>
              <c:numCache>
                <c:formatCode>0.000</c:formatCode>
                <c:ptCount val="30"/>
                <c:pt idx="0">
                  <c:v>-0.92239754060305268</c:v>
                </c:pt>
                <c:pt idx="1">
                  <c:v>-6.9429974538826773</c:v>
                </c:pt>
                <c:pt idx="2">
                  <c:v>-10.464822634996302</c:v>
                </c:pt>
                <c:pt idx="3">
                  <c:v>-12.963597367162301</c:v>
                </c:pt>
                <c:pt idx="4">
                  <c:v>-14.901797627323429</c:v>
                </c:pt>
                <c:pt idx="5">
                  <c:v>-16.485422548275928</c:v>
                </c:pt>
                <c:pt idx="6">
                  <c:v>-17.824358340888192</c:v>
                </c:pt>
                <c:pt idx="7">
                  <c:v>-18.984197280441926</c:v>
                </c:pt>
                <c:pt idx="8">
                  <c:v>-20.007247729389555</c:v>
                </c:pt>
                <c:pt idx="9">
                  <c:v>-20.922397540603054</c:v>
                </c:pt>
                <c:pt idx="10">
                  <c:v>-21.750251243767551</c:v>
                </c:pt>
                <c:pt idx="11">
                  <c:v>-22.506022461555553</c:v>
                </c:pt>
                <c:pt idx="12">
                  <c:v>-23.201264586739789</c:v>
                </c:pt>
                <c:pt idx="13">
                  <c:v>-23.844958254167814</c:v>
                </c:pt>
                <c:pt idx="14">
                  <c:v>-24.444222721716681</c:v>
                </c:pt>
                <c:pt idx="15">
                  <c:v>-25.004797193721551</c:v>
                </c:pt>
                <c:pt idx="16">
                  <c:v>-25.531375968168533</c:v>
                </c:pt>
                <c:pt idx="17">
                  <c:v>-26.027847642669173</c:v>
                </c:pt>
                <c:pt idx="18">
                  <c:v>-26.497469559659635</c:v>
                </c:pt>
                <c:pt idx="19">
                  <c:v>-26.942997453882679</c:v>
                </c:pt>
                <c:pt idx="20">
                  <c:v>-27.448437523230744</c:v>
                </c:pt>
                <c:pt idx="21">
                  <c:v>-27.770851157047176</c:v>
                </c:pt>
                <c:pt idx="22">
                  <c:v>-28.156954260954912</c:v>
                </c:pt>
                <c:pt idx="23">
                  <c:v>-28.53678725561852</c:v>
                </c:pt>
                <c:pt idx="24">
                  <c:v>-28.881197714043804</c:v>
                </c:pt>
                <c:pt idx="25">
                  <c:v>-29.221864500019414</c:v>
                </c:pt>
                <c:pt idx="26">
                  <c:v>-29.549672823782799</c:v>
                </c:pt>
                <c:pt idx="27">
                  <c:v>-29.865558167447439</c:v>
                </c:pt>
                <c:pt idx="28">
                  <c:v>-30.170357498582177</c:v>
                </c:pt>
                <c:pt idx="29">
                  <c:v>-30.464822634996302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'Usando Formulas'!$J$6</c:f>
              <c:strCache>
                <c:ptCount val="1"/>
                <c:pt idx="0">
                  <c:v>VU medio</c:v>
                </c:pt>
              </c:strCache>
            </c:strRef>
          </c:tx>
          <c:marker>
            <c:symbol val="none"/>
          </c:marker>
          <c:xVal>
            <c:numRef>
              <c:f>'Usando Formulas'!$G$7:$G$35</c:f>
              <c:numCache>
                <c:formatCode>0.000</c:formatCode>
                <c:ptCount val="29"/>
                <c:pt idx="0">
                  <c:v>3.0102999566398125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16.020599913279625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</c:numCache>
            </c:numRef>
          </c:xVal>
          <c:yVal>
            <c:numRef>
              <c:f>'Usando Formulas'!$J$7:$J$35</c:f>
              <c:numCache>
                <c:formatCode>0.000</c:formatCode>
                <c:ptCount val="29"/>
                <c:pt idx="0">
                  <c:v>-0.61235994796777327</c:v>
                </c:pt>
                <c:pt idx="1">
                  <c:v>-4.2247198959355483</c:v>
                </c:pt>
                <c:pt idx="2">
                  <c:v>-6.3378150046037227</c:v>
                </c:pt>
                <c:pt idx="3">
                  <c:v>-7.8370798439033234</c:v>
                </c:pt>
                <c:pt idx="4">
                  <c:v>-8.9999999999999964</c:v>
                </c:pt>
                <c:pt idx="5">
                  <c:v>-9.9501749525714978</c:v>
                </c:pt>
                <c:pt idx="6">
                  <c:v>-10.753536428138855</c:v>
                </c:pt>
                <c:pt idx="7">
                  <c:v>-11.449439791871097</c:v>
                </c:pt>
                <c:pt idx="8">
                  <c:v>-12.06327006123967</c:v>
                </c:pt>
                <c:pt idx="9">
                  <c:v>-12.612359947967773</c:v>
                </c:pt>
                <c:pt idx="10">
                  <c:v>-13.109072169866472</c:v>
                </c:pt>
                <c:pt idx="11">
                  <c:v>-13.562534900539273</c:v>
                </c:pt>
                <c:pt idx="12">
                  <c:v>-13.979680175649815</c:v>
                </c:pt>
                <c:pt idx="13">
                  <c:v>-14.36589637610663</c:v>
                </c:pt>
                <c:pt idx="14">
                  <c:v>-14.725455056635948</c:v>
                </c:pt>
                <c:pt idx="15">
                  <c:v>-15.061799739838872</c:v>
                </c:pt>
                <c:pt idx="16">
                  <c:v>-15.377747004507061</c:v>
                </c:pt>
                <c:pt idx="17">
                  <c:v>-15.675630009207445</c:v>
                </c:pt>
                <c:pt idx="18">
                  <c:v>-15.957403159401721</c:v>
                </c:pt>
                <c:pt idx="19">
                  <c:v>-16.224719895935547</c:v>
                </c:pt>
                <c:pt idx="20">
                  <c:v>-16.527983937544388</c:v>
                </c:pt>
                <c:pt idx="21">
                  <c:v>-16.721432117834247</c:v>
                </c:pt>
                <c:pt idx="22">
                  <c:v>-16.953093980178888</c:v>
                </c:pt>
                <c:pt idx="23">
                  <c:v>-17.180993776977054</c:v>
                </c:pt>
                <c:pt idx="24">
                  <c:v>-17.387640052032229</c:v>
                </c:pt>
                <c:pt idx="25">
                  <c:v>-17.592040123617586</c:v>
                </c:pt>
                <c:pt idx="26">
                  <c:v>-17.788725117875622</c:v>
                </c:pt>
                <c:pt idx="27">
                  <c:v>-17.978256324074401</c:v>
                </c:pt>
                <c:pt idx="28">
                  <c:v>-18.161135922755246</c:v>
                </c:pt>
              </c:numCache>
            </c:numRef>
          </c:yVal>
          <c:smooth val="1"/>
        </c:ser>
        <c:axId val="78181504"/>
        <c:axId val="78183040"/>
      </c:scatterChart>
      <c:valAx>
        <c:axId val="78181504"/>
        <c:scaling>
          <c:orientation val="minMax"/>
          <c:max val="18"/>
          <c:min val="3"/>
        </c:scaling>
        <c:axPos val="b"/>
        <c:majorGridlines/>
        <c:numFmt formatCode="General" sourceLinked="0"/>
        <c:minorTickMark val="out"/>
        <c:tickLblPos val="nextTo"/>
        <c:crossAx val="78183040"/>
        <c:crossesAt val="-30"/>
        <c:crossBetween val="midCat"/>
        <c:majorUnit val="1"/>
        <c:minorUnit val="0.5"/>
      </c:valAx>
      <c:valAx>
        <c:axId val="78183040"/>
        <c:scaling>
          <c:orientation val="minMax"/>
          <c:min val="-30"/>
        </c:scaling>
        <c:axPos val="l"/>
        <c:majorGridlines/>
        <c:numFmt formatCode="General" sourceLinked="0"/>
        <c:minorTickMark val="out"/>
        <c:tickLblPos val="nextTo"/>
        <c:crossAx val="78181504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b="1" i="1"/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 b="1" i="1"/>
            </a:pPr>
            <a:endParaRPr lang="es-AR"/>
          </a:p>
        </c:txPr>
      </c:legendEntry>
      <c:legendEntry>
        <c:idx val="2"/>
        <c:txPr>
          <a:bodyPr/>
          <a:lstStyle/>
          <a:p>
            <a:pPr>
              <a:defRPr b="1" i="1"/>
            </a:pPr>
            <a:endParaRPr lang="es-AR"/>
          </a:p>
        </c:txPr>
      </c:legendEntry>
      <c:layout>
        <c:manualLayout>
          <c:xMode val="edge"/>
          <c:yMode val="edge"/>
          <c:x val="0.12916509730069053"/>
          <c:y val="0.61046369203849593"/>
          <c:w val="0.24308851224105463"/>
          <c:h val="0.17180915330951788"/>
        </c:manualLayout>
      </c:layout>
      <c:spPr>
        <a:solidFill>
          <a:schemeClr val="bg1"/>
        </a:solidFill>
      </c:sp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0.11515976165629899"/>
          <c:y val="4.1234984902653184E-2"/>
          <c:w val="0.76913747227379792"/>
          <c:h val="0.81667887614326795"/>
        </c:manualLayout>
      </c:layout>
      <c:scatterChart>
        <c:scatterStyle val="smoothMarker"/>
        <c:ser>
          <c:idx val="3"/>
          <c:order val="0"/>
          <c:tx>
            <c:v>Pico</c:v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none"/>
          </c:marker>
          <c:xVal>
            <c:numRef>
              <c:f>'Usando Formulas'!$G$7:$G$36</c:f>
              <c:numCache>
                <c:formatCode>0.000</c:formatCode>
                <c:ptCount val="30"/>
                <c:pt idx="0">
                  <c:v>3.0102999566398125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16.020599913279625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'Usando Formulas'!$K$7:$K$36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</c:ser>
        <c:ser>
          <c:idx val="0"/>
          <c:order val="1"/>
          <c:tx>
            <c:v>RMS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'Usando Formulas'!$G$7:$G$36</c:f>
              <c:numCache>
                <c:formatCode>0.000</c:formatCode>
                <c:ptCount val="30"/>
                <c:pt idx="0">
                  <c:v>3.0102999566398125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16.020599913279625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'Usando Formulas'!$H$7:$H$36</c:f>
              <c:numCache>
                <c:formatCode>0.000</c:formatCode>
                <c:ptCount val="30"/>
                <c:pt idx="0">
                  <c:v>-1.0299956639811647E-2</c:v>
                </c:pt>
                <c:pt idx="1">
                  <c:v>-3.0205999132796242</c:v>
                </c:pt>
                <c:pt idx="2">
                  <c:v>-4.7815125038364368</c:v>
                </c:pt>
                <c:pt idx="3">
                  <c:v>-6.0308998699194358</c:v>
                </c:pt>
                <c:pt idx="4">
                  <c:v>-7</c:v>
                </c:pt>
                <c:pt idx="5">
                  <c:v>-7.7918124604762493</c:v>
                </c:pt>
                <c:pt idx="6">
                  <c:v>-8.46128035678238</c:v>
                </c:pt>
                <c:pt idx="7">
                  <c:v>-9.0411998265592484</c:v>
                </c:pt>
                <c:pt idx="8">
                  <c:v>-9.552725051033061</c:v>
                </c:pt>
                <c:pt idx="9">
                  <c:v>-10.010299956639813</c:v>
                </c:pt>
                <c:pt idx="10">
                  <c:v>-10.424226808222063</c:v>
                </c:pt>
                <c:pt idx="11">
                  <c:v>-10.80211241711606</c:v>
                </c:pt>
                <c:pt idx="12">
                  <c:v>-11.14973347970818</c:v>
                </c:pt>
                <c:pt idx="13">
                  <c:v>-11.471580313422193</c:v>
                </c:pt>
                <c:pt idx="14">
                  <c:v>-11.771212547196626</c:v>
                </c:pt>
                <c:pt idx="15">
                  <c:v>-12.051499783199059</c:v>
                </c:pt>
                <c:pt idx="16">
                  <c:v>-12.314789170422552</c:v>
                </c:pt>
                <c:pt idx="17">
                  <c:v>-12.563025007672874</c:v>
                </c:pt>
                <c:pt idx="18">
                  <c:v>-12.797835966168101</c:v>
                </c:pt>
                <c:pt idx="19">
                  <c:v>-13.020599913279622</c:v>
                </c:pt>
                <c:pt idx="20">
                  <c:v>-13.273319947953656</c:v>
                </c:pt>
                <c:pt idx="21">
                  <c:v>-13.434526764861875</c:v>
                </c:pt>
                <c:pt idx="22">
                  <c:v>-13.62757831681574</c:v>
                </c:pt>
                <c:pt idx="23">
                  <c:v>-13.817494814147548</c:v>
                </c:pt>
                <c:pt idx="24">
                  <c:v>-13.989700043360187</c:v>
                </c:pt>
                <c:pt idx="25">
                  <c:v>-14.160033436347991</c:v>
                </c:pt>
                <c:pt idx="26">
                  <c:v>-14.323937598229687</c:v>
                </c:pt>
                <c:pt idx="27">
                  <c:v>-14.481880270062003</c:v>
                </c:pt>
                <c:pt idx="28">
                  <c:v>-14.634279935629372</c:v>
                </c:pt>
                <c:pt idx="29">
                  <c:v>-14.781512503836435</c:v>
                </c:pt>
              </c:numCache>
            </c:numRef>
          </c:yVal>
          <c:smooth val="1"/>
        </c:ser>
        <c:ser>
          <c:idx val="1"/>
          <c:order val="2"/>
          <c:tx>
            <c:v>VU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'Usando Formulas'!$G$7:$G$36</c:f>
              <c:numCache>
                <c:formatCode>0.000</c:formatCode>
                <c:ptCount val="30"/>
                <c:pt idx="0">
                  <c:v>3.0102999566398125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16.020599913279625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'Usando Formulas'!$J$7:$J$36</c:f>
              <c:numCache>
                <c:formatCode>0.000</c:formatCode>
                <c:ptCount val="30"/>
                <c:pt idx="0">
                  <c:v>-0.61235994796777327</c:v>
                </c:pt>
                <c:pt idx="1">
                  <c:v>-4.2247198959355483</c:v>
                </c:pt>
                <c:pt idx="2">
                  <c:v>-6.3378150046037227</c:v>
                </c:pt>
                <c:pt idx="3">
                  <c:v>-7.8370798439033234</c:v>
                </c:pt>
                <c:pt idx="4">
                  <c:v>-8.9999999999999964</c:v>
                </c:pt>
                <c:pt idx="5">
                  <c:v>-9.9501749525714978</c:v>
                </c:pt>
                <c:pt idx="6">
                  <c:v>-10.753536428138855</c:v>
                </c:pt>
                <c:pt idx="7">
                  <c:v>-11.449439791871097</c:v>
                </c:pt>
                <c:pt idx="8">
                  <c:v>-12.06327006123967</c:v>
                </c:pt>
                <c:pt idx="9">
                  <c:v>-12.612359947967773</c:v>
                </c:pt>
                <c:pt idx="10">
                  <c:v>-13.109072169866472</c:v>
                </c:pt>
                <c:pt idx="11">
                  <c:v>-13.562534900539273</c:v>
                </c:pt>
                <c:pt idx="12">
                  <c:v>-13.979680175649815</c:v>
                </c:pt>
                <c:pt idx="13">
                  <c:v>-14.36589637610663</c:v>
                </c:pt>
                <c:pt idx="14">
                  <c:v>-14.725455056635948</c:v>
                </c:pt>
                <c:pt idx="15">
                  <c:v>-15.061799739838872</c:v>
                </c:pt>
                <c:pt idx="16">
                  <c:v>-15.377747004507061</c:v>
                </c:pt>
                <c:pt idx="17">
                  <c:v>-15.675630009207445</c:v>
                </c:pt>
                <c:pt idx="18">
                  <c:v>-15.957403159401721</c:v>
                </c:pt>
                <c:pt idx="19">
                  <c:v>-16.224719895935547</c:v>
                </c:pt>
                <c:pt idx="20">
                  <c:v>-16.527983937544388</c:v>
                </c:pt>
                <c:pt idx="21">
                  <c:v>-16.721432117834247</c:v>
                </c:pt>
                <c:pt idx="22">
                  <c:v>-16.953093980178888</c:v>
                </c:pt>
                <c:pt idx="23">
                  <c:v>-17.180993776977054</c:v>
                </c:pt>
                <c:pt idx="24">
                  <c:v>-17.387640052032229</c:v>
                </c:pt>
                <c:pt idx="25">
                  <c:v>-17.592040123617586</c:v>
                </c:pt>
                <c:pt idx="26">
                  <c:v>-17.788725117875622</c:v>
                </c:pt>
                <c:pt idx="27">
                  <c:v>-17.978256324074401</c:v>
                </c:pt>
                <c:pt idx="28">
                  <c:v>-18.161135922755246</c:v>
                </c:pt>
                <c:pt idx="29">
                  <c:v>-18.337815004603723</c:v>
                </c:pt>
              </c:numCache>
            </c:numRef>
          </c:yVal>
          <c:smooth val="1"/>
        </c:ser>
        <c:ser>
          <c:idx val="2"/>
          <c:order val="3"/>
          <c:tx>
            <c:v>Medio</c:v>
          </c:tx>
          <c:spPr>
            <a:ln>
              <a:prstDash val="dash"/>
            </a:ln>
          </c:spPr>
          <c:marker>
            <c:symbol val="none"/>
          </c:marker>
          <c:xVal>
            <c:numRef>
              <c:f>'Usando Formulas'!$G$7:$G$36</c:f>
              <c:numCache>
                <c:formatCode>0.000</c:formatCode>
                <c:ptCount val="30"/>
                <c:pt idx="0">
                  <c:v>3.0102999566398125</c:v>
                </c:pt>
                <c:pt idx="1">
                  <c:v>6.0205999132796242</c:v>
                </c:pt>
                <c:pt idx="2">
                  <c:v>7.781512503836435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16.020599913279625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'Usando Formulas'!$I$7:$I$36</c:f>
              <c:numCache>
                <c:formatCode>0.000</c:formatCode>
                <c:ptCount val="30"/>
                <c:pt idx="0">
                  <c:v>-0.92239754060305268</c:v>
                </c:pt>
                <c:pt idx="1">
                  <c:v>-6.9429974538826773</c:v>
                </c:pt>
                <c:pt idx="2">
                  <c:v>-10.464822634996302</c:v>
                </c:pt>
                <c:pt idx="3">
                  <c:v>-12.963597367162301</c:v>
                </c:pt>
                <c:pt idx="4">
                  <c:v>-14.901797627323429</c:v>
                </c:pt>
                <c:pt idx="5">
                  <c:v>-16.485422548275928</c:v>
                </c:pt>
                <c:pt idx="6">
                  <c:v>-17.824358340888192</c:v>
                </c:pt>
                <c:pt idx="7">
                  <c:v>-18.984197280441926</c:v>
                </c:pt>
                <c:pt idx="8">
                  <c:v>-20.007247729389555</c:v>
                </c:pt>
                <c:pt idx="9">
                  <c:v>-20.922397540603054</c:v>
                </c:pt>
                <c:pt idx="10">
                  <c:v>-21.750251243767551</c:v>
                </c:pt>
                <c:pt idx="11">
                  <c:v>-22.506022461555553</c:v>
                </c:pt>
                <c:pt idx="12">
                  <c:v>-23.201264586739789</c:v>
                </c:pt>
                <c:pt idx="13">
                  <c:v>-23.844958254167814</c:v>
                </c:pt>
                <c:pt idx="14">
                  <c:v>-24.444222721716681</c:v>
                </c:pt>
                <c:pt idx="15">
                  <c:v>-25.004797193721551</c:v>
                </c:pt>
                <c:pt idx="16">
                  <c:v>-25.531375968168533</c:v>
                </c:pt>
                <c:pt idx="17">
                  <c:v>-26.027847642669173</c:v>
                </c:pt>
                <c:pt idx="18">
                  <c:v>-26.497469559659635</c:v>
                </c:pt>
                <c:pt idx="19">
                  <c:v>-26.942997453882679</c:v>
                </c:pt>
                <c:pt idx="20">
                  <c:v>-27.448437523230744</c:v>
                </c:pt>
                <c:pt idx="21">
                  <c:v>-27.770851157047176</c:v>
                </c:pt>
                <c:pt idx="22">
                  <c:v>-28.156954260954912</c:v>
                </c:pt>
                <c:pt idx="23">
                  <c:v>-28.53678725561852</c:v>
                </c:pt>
                <c:pt idx="24">
                  <c:v>-28.881197714043804</c:v>
                </c:pt>
                <c:pt idx="25">
                  <c:v>-29.221864500019414</c:v>
                </c:pt>
                <c:pt idx="26">
                  <c:v>-29.549672823782799</c:v>
                </c:pt>
                <c:pt idx="27">
                  <c:v>-29.865558167447439</c:v>
                </c:pt>
                <c:pt idx="28">
                  <c:v>-30.170357498582177</c:v>
                </c:pt>
                <c:pt idx="29">
                  <c:v>-30.464822634996302</c:v>
                </c:pt>
              </c:numCache>
            </c:numRef>
          </c:yVal>
          <c:smooth val="1"/>
        </c:ser>
        <c:axId val="78229888"/>
        <c:axId val="78231808"/>
      </c:scatterChart>
      <c:valAx>
        <c:axId val="78229888"/>
        <c:scaling>
          <c:orientation val="minMax"/>
          <c:min val="3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Factor de Cresta  -  dB</a:t>
                </a:r>
              </a:p>
            </c:rich>
          </c:tx>
          <c:layout/>
        </c:title>
        <c:numFmt formatCode="0" sourceLinked="0"/>
        <c:minorTickMark val="out"/>
        <c:tickLblPos val="nextTo"/>
        <c:spPr>
          <a:ln w="19050">
            <a:solidFill>
              <a:sysClr val="windowText" lastClr="000000"/>
            </a:solidFill>
          </a:ln>
        </c:spPr>
        <c:crossAx val="78231808"/>
        <c:crossesAt val="-30"/>
        <c:crossBetween val="midCat"/>
        <c:minorUnit val="1"/>
      </c:valAx>
      <c:valAx>
        <c:axId val="78231808"/>
        <c:scaling>
          <c:orientation val="minMax"/>
          <c:max val="5"/>
          <c:min val="-3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Indicacion   -  dB</a:t>
                </a:r>
              </a:p>
            </c:rich>
          </c:tx>
          <c:layout/>
        </c:title>
        <c:numFmt formatCode="0" sourceLinked="0"/>
        <c:minorTickMark val="out"/>
        <c:tickLblPos val="nextTo"/>
        <c:spPr>
          <a:ln w="19050">
            <a:solidFill>
              <a:schemeClr val="tx1"/>
            </a:solidFill>
            <a:prstDash val="solid"/>
          </a:ln>
        </c:spPr>
        <c:crossAx val="78229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9827882960413068"/>
          <c:y val="0.49211004613281295"/>
          <c:w val="0.14652897303499721"/>
          <c:h val="0.26864123878665574"/>
        </c:manualLayout>
      </c:layout>
      <c:spPr>
        <a:solidFill>
          <a:sysClr val="window" lastClr="FFFFFF"/>
        </a:solidFill>
      </c:spPr>
    </c:legend>
    <c:plotVisOnly val="1"/>
  </c:chart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7.7880416133128474E-2"/>
          <c:y val="4.1234984902653184E-2"/>
          <c:w val="0.86634197690381809"/>
          <c:h val="0.81667887614326828"/>
        </c:manualLayout>
      </c:layout>
      <c:scatterChart>
        <c:scatterStyle val="smoothMarker"/>
        <c:ser>
          <c:idx val="3"/>
          <c:order val="0"/>
          <c:tx>
            <c:v>Pico</c:v>
          </c:tx>
          <c:spPr>
            <a:ln w="38100">
              <a:solidFill>
                <a:srgbClr val="612A8A"/>
              </a:solidFill>
              <a:prstDash val="sysDot"/>
            </a:ln>
          </c:spPr>
          <c:marker>
            <c:symbol val="none"/>
          </c:marker>
          <c:xVal>
            <c:numRef>
              <c:f>Graficos!$B$4:$B$33</c:f>
              <c:numCache>
                <c:formatCode>0.000</c:formatCode>
                <c:ptCount val="30"/>
                <c:pt idx="0">
                  <c:v>3.0102999566398121</c:v>
                </c:pt>
                <c:pt idx="1">
                  <c:v>6.0205999132796242</c:v>
                </c:pt>
                <c:pt idx="2">
                  <c:v>7.7815125038364368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16.020599913279622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Graficos!$F$4:$F$33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1"/>
        </c:ser>
        <c:ser>
          <c:idx val="0"/>
          <c:order val="1"/>
          <c:tx>
            <c:v>RMS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Graficos!$B$4:$B$33</c:f>
              <c:numCache>
                <c:formatCode>0.000</c:formatCode>
                <c:ptCount val="30"/>
                <c:pt idx="0">
                  <c:v>3.0102999566398121</c:v>
                </c:pt>
                <c:pt idx="1">
                  <c:v>6.0205999132796242</c:v>
                </c:pt>
                <c:pt idx="2">
                  <c:v>7.7815125038364368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16.020599913279622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Graficos!$C$4:$C$33</c:f>
              <c:numCache>
                <c:formatCode>0.000</c:formatCode>
                <c:ptCount val="30"/>
                <c:pt idx="0">
                  <c:v>0</c:v>
                </c:pt>
                <c:pt idx="1">
                  <c:v>-3.0102999566398121</c:v>
                </c:pt>
                <c:pt idx="2">
                  <c:v>-4.7712125471966242</c:v>
                </c:pt>
                <c:pt idx="3">
                  <c:v>-6.0205999132796242</c:v>
                </c:pt>
                <c:pt idx="4">
                  <c:v>-6.9897000433601875</c:v>
                </c:pt>
                <c:pt idx="5">
                  <c:v>-7.7815125038364368</c:v>
                </c:pt>
                <c:pt idx="6">
                  <c:v>-8.4509804001425675</c:v>
                </c:pt>
                <c:pt idx="7">
                  <c:v>-9.0308998699194358</c:v>
                </c:pt>
                <c:pt idx="8">
                  <c:v>-9.5424250943932485</c:v>
                </c:pt>
                <c:pt idx="9">
                  <c:v>-10</c:v>
                </c:pt>
                <c:pt idx="10">
                  <c:v>-10.41392685158225</c:v>
                </c:pt>
                <c:pt idx="11">
                  <c:v>-10.791812460476249</c:v>
                </c:pt>
                <c:pt idx="12">
                  <c:v>-11.139433523068368</c:v>
                </c:pt>
                <c:pt idx="13">
                  <c:v>-11.46128035678238</c:v>
                </c:pt>
                <c:pt idx="14">
                  <c:v>-11.760912590556813</c:v>
                </c:pt>
                <c:pt idx="15">
                  <c:v>-12.041199826559248</c:v>
                </c:pt>
                <c:pt idx="16">
                  <c:v>-12.304489213782739</c:v>
                </c:pt>
                <c:pt idx="17">
                  <c:v>-12.552725051033061</c:v>
                </c:pt>
                <c:pt idx="18">
                  <c:v>-12.78753600952829</c:v>
                </c:pt>
                <c:pt idx="19">
                  <c:v>-13.010299956639813</c:v>
                </c:pt>
                <c:pt idx="20">
                  <c:v>-13.263019991313845</c:v>
                </c:pt>
                <c:pt idx="21">
                  <c:v>-13.424226808222063</c:v>
                </c:pt>
                <c:pt idx="22">
                  <c:v>-13.617278360175929</c:v>
                </c:pt>
                <c:pt idx="23">
                  <c:v>-13.807194857507735</c:v>
                </c:pt>
                <c:pt idx="24">
                  <c:v>-13.979400086720375</c:v>
                </c:pt>
                <c:pt idx="25">
                  <c:v>-14.14973347970818</c:v>
                </c:pt>
                <c:pt idx="26">
                  <c:v>-14.313637641589875</c:v>
                </c:pt>
                <c:pt idx="27">
                  <c:v>-14.471580313422193</c:v>
                </c:pt>
                <c:pt idx="28">
                  <c:v>-14.62397997898956</c:v>
                </c:pt>
                <c:pt idx="29">
                  <c:v>-14.771212547196624</c:v>
                </c:pt>
              </c:numCache>
            </c:numRef>
          </c:yVal>
          <c:smooth val="1"/>
        </c:ser>
        <c:ser>
          <c:idx val="1"/>
          <c:order val="2"/>
          <c:tx>
            <c:v>VU ideal</c:v>
          </c:tx>
          <c:spPr>
            <a:ln>
              <a:solidFill>
                <a:schemeClr val="accent1">
                  <a:lumMod val="7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Graficos!$B$4:$B$32</c:f>
              <c:numCache>
                <c:formatCode>0.000</c:formatCode>
                <c:ptCount val="29"/>
                <c:pt idx="0">
                  <c:v>3.0102999566398121</c:v>
                </c:pt>
                <c:pt idx="1">
                  <c:v>6.0205999132796242</c:v>
                </c:pt>
                <c:pt idx="2">
                  <c:v>7.7815125038364368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16.020599913279622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</c:numCache>
            </c:numRef>
          </c:xVal>
          <c:yVal>
            <c:numRef>
              <c:f>Graficos!$E$4:$E$33</c:f>
              <c:numCache>
                <c:formatCode>0.000</c:formatCode>
                <c:ptCount val="30"/>
                <c:pt idx="0">
                  <c:v>0</c:v>
                </c:pt>
                <c:pt idx="1">
                  <c:v>-3.6123599479677742</c:v>
                </c:pt>
                <c:pt idx="2">
                  <c:v>-5.7254550566359494</c:v>
                </c:pt>
                <c:pt idx="3">
                  <c:v>-7.2247198959355483</c:v>
                </c:pt>
                <c:pt idx="4">
                  <c:v>-8.387640052032225</c:v>
                </c:pt>
                <c:pt idx="5">
                  <c:v>-9.3378150046037227</c:v>
                </c:pt>
                <c:pt idx="6">
                  <c:v>-10.141176480171081</c:v>
                </c:pt>
                <c:pt idx="7">
                  <c:v>-10.837079843903322</c:v>
                </c:pt>
                <c:pt idx="8">
                  <c:v>-11.450910113271899</c:v>
                </c:pt>
                <c:pt idx="9">
                  <c:v>-12</c:v>
                </c:pt>
                <c:pt idx="10">
                  <c:v>-12.496712221898699</c:v>
                </c:pt>
                <c:pt idx="11">
                  <c:v>-12.950174952571498</c:v>
                </c:pt>
                <c:pt idx="12">
                  <c:v>-13.36732022768204</c:v>
                </c:pt>
                <c:pt idx="13">
                  <c:v>-13.753536428138855</c:v>
                </c:pt>
                <c:pt idx="14">
                  <c:v>-14.113095108668176</c:v>
                </c:pt>
                <c:pt idx="15">
                  <c:v>-14.449439791871097</c:v>
                </c:pt>
                <c:pt idx="16">
                  <c:v>-14.765387056539286</c:v>
                </c:pt>
                <c:pt idx="17">
                  <c:v>-15.063270061239672</c:v>
                </c:pt>
                <c:pt idx="18">
                  <c:v>-15.34504321143395</c:v>
                </c:pt>
                <c:pt idx="19">
                  <c:v>-15.612359947967775</c:v>
                </c:pt>
                <c:pt idx="20">
                  <c:v>-15.915623989576613</c:v>
                </c:pt>
                <c:pt idx="21">
                  <c:v>-16.109072169866472</c:v>
                </c:pt>
                <c:pt idx="22">
                  <c:v>-16.340734032211113</c:v>
                </c:pt>
                <c:pt idx="23">
                  <c:v>-16.568633829009279</c:v>
                </c:pt>
                <c:pt idx="24">
                  <c:v>-16.77528010406445</c:v>
                </c:pt>
                <c:pt idx="25">
                  <c:v>-16.979680175649815</c:v>
                </c:pt>
                <c:pt idx="26">
                  <c:v>-17.176365169907847</c:v>
                </c:pt>
                <c:pt idx="27">
                  <c:v>-17.36589637610663</c:v>
                </c:pt>
                <c:pt idx="28">
                  <c:v>-17.548775974787475</c:v>
                </c:pt>
                <c:pt idx="29">
                  <c:v>-17.725455056635948</c:v>
                </c:pt>
              </c:numCache>
            </c:numRef>
          </c:yVal>
          <c:smooth val="1"/>
        </c:ser>
        <c:ser>
          <c:idx val="2"/>
          <c:order val="3"/>
          <c:tx>
            <c:v>Medio</c:v>
          </c:tx>
          <c:spPr>
            <a:ln>
              <a:solidFill>
                <a:schemeClr val="accent3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Graficos!$B$4:$B$33</c:f>
              <c:numCache>
                <c:formatCode>0.000</c:formatCode>
                <c:ptCount val="30"/>
                <c:pt idx="0">
                  <c:v>3.0102999566398121</c:v>
                </c:pt>
                <c:pt idx="1">
                  <c:v>6.0205999132796242</c:v>
                </c:pt>
                <c:pt idx="2">
                  <c:v>7.7815125038364368</c:v>
                </c:pt>
                <c:pt idx="3">
                  <c:v>9.0308998699194358</c:v>
                </c:pt>
                <c:pt idx="4">
                  <c:v>10</c:v>
                </c:pt>
                <c:pt idx="5">
                  <c:v>10.791812460476249</c:v>
                </c:pt>
                <c:pt idx="6">
                  <c:v>11.46128035678238</c:v>
                </c:pt>
                <c:pt idx="7">
                  <c:v>12.041199826559248</c:v>
                </c:pt>
                <c:pt idx="8">
                  <c:v>12.552725051033061</c:v>
                </c:pt>
                <c:pt idx="9">
                  <c:v>13.010299956639813</c:v>
                </c:pt>
                <c:pt idx="10">
                  <c:v>13.424226808222063</c:v>
                </c:pt>
                <c:pt idx="11">
                  <c:v>13.80211241711606</c:v>
                </c:pt>
                <c:pt idx="12">
                  <c:v>14.14973347970818</c:v>
                </c:pt>
                <c:pt idx="13">
                  <c:v>14.471580313422193</c:v>
                </c:pt>
                <c:pt idx="14">
                  <c:v>14.771212547196624</c:v>
                </c:pt>
                <c:pt idx="15">
                  <c:v>15.051499783199061</c:v>
                </c:pt>
                <c:pt idx="16">
                  <c:v>15.314789170422552</c:v>
                </c:pt>
                <c:pt idx="17">
                  <c:v>15.563025007672874</c:v>
                </c:pt>
                <c:pt idx="18">
                  <c:v>15.797835966168101</c:v>
                </c:pt>
                <c:pt idx="19">
                  <c:v>16.020599913279622</c:v>
                </c:pt>
                <c:pt idx="20">
                  <c:v>16.273319947953656</c:v>
                </c:pt>
                <c:pt idx="21">
                  <c:v>16.434526764861875</c:v>
                </c:pt>
                <c:pt idx="22">
                  <c:v>16.62757831681574</c:v>
                </c:pt>
                <c:pt idx="23">
                  <c:v>16.817494814147548</c:v>
                </c:pt>
                <c:pt idx="24">
                  <c:v>16.989700043360187</c:v>
                </c:pt>
                <c:pt idx="25">
                  <c:v>17.160033436347991</c:v>
                </c:pt>
                <c:pt idx="26">
                  <c:v>17.323937598229687</c:v>
                </c:pt>
                <c:pt idx="27">
                  <c:v>17.481880270062003</c:v>
                </c:pt>
                <c:pt idx="28">
                  <c:v>17.634279935629372</c:v>
                </c:pt>
                <c:pt idx="29">
                  <c:v>17.781512503836435</c:v>
                </c:pt>
              </c:numCache>
            </c:numRef>
          </c:xVal>
          <c:yVal>
            <c:numRef>
              <c:f>Graficos!$D$4:$D$33</c:f>
              <c:numCache>
                <c:formatCode>0.000</c:formatCode>
                <c:ptCount val="30"/>
                <c:pt idx="0">
                  <c:v>0</c:v>
                </c:pt>
                <c:pt idx="1">
                  <c:v>-6.0205999132796242</c:v>
                </c:pt>
                <c:pt idx="2">
                  <c:v>-9.5424250943932485</c:v>
                </c:pt>
                <c:pt idx="3">
                  <c:v>-12.041199826559248</c:v>
                </c:pt>
                <c:pt idx="4">
                  <c:v>-13.979400086720375</c:v>
                </c:pt>
                <c:pt idx="5">
                  <c:v>-15.563025007672874</c:v>
                </c:pt>
                <c:pt idx="6">
                  <c:v>-16.901960800285135</c:v>
                </c:pt>
                <c:pt idx="7">
                  <c:v>-18.061799739838872</c:v>
                </c:pt>
                <c:pt idx="8">
                  <c:v>-19.084850188786497</c:v>
                </c:pt>
                <c:pt idx="9">
                  <c:v>-20</c:v>
                </c:pt>
                <c:pt idx="10">
                  <c:v>-20.8278537031645</c:v>
                </c:pt>
                <c:pt idx="11">
                  <c:v>-21.583624920952499</c:v>
                </c:pt>
                <c:pt idx="12">
                  <c:v>-22.278867046136735</c:v>
                </c:pt>
                <c:pt idx="13">
                  <c:v>-22.92256071356476</c:v>
                </c:pt>
                <c:pt idx="14">
                  <c:v>-23.521825181113627</c:v>
                </c:pt>
                <c:pt idx="15">
                  <c:v>-24.082399653118497</c:v>
                </c:pt>
                <c:pt idx="16">
                  <c:v>-24.608978427565479</c:v>
                </c:pt>
                <c:pt idx="17">
                  <c:v>-25.105450102066122</c:v>
                </c:pt>
                <c:pt idx="18">
                  <c:v>-25.575072019056581</c:v>
                </c:pt>
                <c:pt idx="19">
                  <c:v>-26.020599913279625</c:v>
                </c:pt>
                <c:pt idx="20">
                  <c:v>-26.52603998262769</c:v>
                </c:pt>
                <c:pt idx="21">
                  <c:v>-26.848453616444125</c:v>
                </c:pt>
                <c:pt idx="22">
                  <c:v>-27.234556720351858</c:v>
                </c:pt>
                <c:pt idx="23">
                  <c:v>-27.61438971501547</c:v>
                </c:pt>
                <c:pt idx="24">
                  <c:v>-27.95880017344075</c:v>
                </c:pt>
                <c:pt idx="25">
                  <c:v>-28.29946695941636</c:v>
                </c:pt>
                <c:pt idx="26">
                  <c:v>-28.627275283179749</c:v>
                </c:pt>
                <c:pt idx="27">
                  <c:v>-28.943160626844385</c:v>
                </c:pt>
                <c:pt idx="28">
                  <c:v>-29.24795995797912</c:v>
                </c:pt>
                <c:pt idx="29">
                  <c:v>-29.542425094393248</c:v>
                </c:pt>
              </c:numCache>
            </c:numRef>
          </c:yVal>
          <c:smooth val="1"/>
        </c:ser>
        <c:axId val="78408704"/>
        <c:axId val="78414976"/>
      </c:scatterChart>
      <c:valAx>
        <c:axId val="78408704"/>
        <c:scaling>
          <c:orientation val="minMax"/>
          <c:max val="18"/>
          <c:min val="3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Factor de Cresta  -  dB</a:t>
                </a:r>
              </a:p>
            </c:rich>
          </c:tx>
          <c:layout/>
        </c:title>
        <c:numFmt formatCode="0" sourceLinked="0"/>
        <c:minorTickMark val="out"/>
        <c:tickLblPos val="nextTo"/>
        <c:spPr>
          <a:ln w="19050">
            <a:solidFill>
              <a:sysClr val="windowText" lastClr="000000"/>
            </a:solidFill>
          </a:ln>
        </c:spPr>
        <c:crossAx val="78414976"/>
        <c:crossesAt val="-30"/>
        <c:crossBetween val="midCat"/>
        <c:minorUnit val="1"/>
      </c:valAx>
      <c:valAx>
        <c:axId val="78414976"/>
        <c:scaling>
          <c:orientation val="minMax"/>
          <c:max val="5"/>
          <c:min val="-30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Indicacion   -  dB</a:t>
                </a:r>
              </a:p>
            </c:rich>
          </c:tx>
          <c:layout/>
        </c:title>
        <c:numFmt formatCode="0" sourceLinked="0"/>
        <c:minorTickMark val="out"/>
        <c:tickLblPos val="nextTo"/>
        <c:spPr>
          <a:ln w="19050">
            <a:solidFill>
              <a:schemeClr val="tx1"/>
            </a:solidFill>
            <a:prstDash val="solid"/>
          </a:ln>
        </c:spPr>
        <c:crossAx val="78408704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b="1"/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 b="1"/>
            </a:pPr>
            <a:endParaRPr lang="es-AR"/>
          </a:p>
        </c:txPr>
      </c:legendEntry>
      <c:legendEntry>
        <c:idx val="2"/>
        <c:txPr>
          <a:bodyPr/>
          <a:lstStyle/>
          <a:p>
            <a:pPr>
              <a:defRPr b="1"/>
            </a:pPr>
            <a:endParaRPr lang="es-AR"/>
          </a:p>
        </c:txPr>
      </c:legendEntry>
      <c:legendEntry>
        <c:idx val="3"/>
        <c:txPr>
          <a:bodyPr/>
          <a:lstStyle/>
          <a:p>
            <a:pPr>
              <a:defRPr b="1"/>
            </a:pPr>
            <a:endParaRPr lang="es-AR"/>
          </a:p>
        </c:txPr>
      </c:legendEntry>
      <c:layout>
        <c:manualLayout>
          <c:xMode val="edge"/>
          <c:yMode val="edge"/>
          <c:x val="0.19827882960413068"/>
          <c:y val="0.49211004613281306"/>
          <c:w val="0.14652897303499721"/>
          <c:h val="0.16370289361977902"/>
        </c:manualLayout>
      </c:layout>
      <c:spPr>
        <a:solidFill>
          <a:sysClr val="window" lastClr="FFFFFF"/>
        </a:solidFill>
      </c:spPr>
    </c:legend>
    <c:plotVisOnly val="1"/>
  </c:chart>
  <c:printSettings>
    <c:headerFooter/>
    <c:pageMargins b="0.74803149606299246" l="0.70866141732283505" r="0.70866141732283505" t="0.74803149606299246" header="0.31496062992126017" footer="0.31496062992126017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layout>
        <c:manualLayout>
          <c:xMode val="edge"/>
          <c:yMode val="edge"/>
          <c:x val="0.35474873010673025"/>
          <c:y val="5.9763707174740284E-2"/>
        </c:manualLayout>
      </c:layout>
    </c:title>
    <c:plotArea>
      <c:layout>
        <c:manualLayout>
          <c:layoutTarget val="inner"/>
          <c:xMode val="edge"/>
          <c:yMode val="edge"/>
          <c:x val="7.1812409666513963E-2"/>
          <c:y val="4.6676556734755764E-2"/>
          <c:w val="0.87863936225305495"/>
          <c:h val="0.85650545855681326"/>
        </c:manualLayout>
      </c:layout>
      <c:scatterChart>
        <c:scatterStyle val="smoothMarker"/>
        <c:ser>
          <c:idx val="0"/>
          <c:order val="0"/>
          <c:tx>
            <c:v>Seno Cuadrado</c:v>
          </c:tx>
          <c:marker>
            <c:symbol val="none"/>
          </c:marker>
          <c:xVal>
            <c:numRef>
              <c:f>senoidal!$A$7:$A$367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senoidal!$D$7:$D$367</c:f>
              <c:numCache>
                <c:formatCode>0.000000</c:formatCode>
                <c:ptCount val="361"/>
                <c:pt idx="0" formatCode="General">
                  <c:v>0</c:v>
                </c:pt>
                <c:pt idx="1">
                  <c:v>3.0458649045213493E-4</c:v>
                </c:pt>
                <c:pt idx="2">
                  <c:v>1.217974870087876E-3</c:v>
                </c:pt>
                <c:pt idx="3">
                  <c:v>2.7390523158633312E-3</c:v>
                </c:pt>
                <c:pt idx="4">
                  <c:v>4.8659656292148424E-3</c:v>
                </c:pt>
                <c:pt idx="5">
                  <c:v>7.596123493895969E-3</c:v>
                </c:pt>
                <c:pt idx="6">
                  <c:v>1.0926199633097178E-2</c:v>
                </c:pt>
                <c:pt idx="7">
                  <c:v>1.4852136862001762E-2</c:v>
                </c:pt>
                <c:pt idx="8">
                  <c:v>1.9369152030840567E-2</c:v>
                </c:pt>
                <c:pt idx="9">
                  <c:v>2.4471741852423214E-2</c:v>
                </c:pt>
                <c:pt idx="10">
                  <c:v>3.0153689607045803E-2</c:v>
                </c:pt>
                <c:pt idx="11">
                  <c:v>3.6408072716606295E-2</c:v>
                </c:pt>
                <c:pt idx="12">
                  <c:v>4.3227271178699546E-2</c:v>
                </c:pt>
                <c:pt idx="13">
                  <c:v>5.0602976850416509E-2</c:v>
                </c:pt>
                <c:pt idx="14">
                  <c:v>5.8526203570536534E-2</c:v>
                </c:pt>
                <c:pt idx="15">
                  <c:v>6.698729810778066E-2</c:v>
                </c:pt>
                <c:pt idx="16">
                  <c:v>7.5975951921787008E-2</c:v>
                </c:pt>
                <c:pt idx="17">
                  <c:v>8.5481213722479174E-2</c:v>
                </c:pt>
                <c:pt idx="18">
                  <c:v>9.5491502812526274E-2</c:v>
                </c:pt>
                <c:pt idx="19">
                  <c:v>0.10599462319663901</c:v>
                </c:pt>
                <c:pt idx="20">
                  <c:v>0.11697777844051097</c:v>
                </c:pt>
                <c:pt idx="21">
                  <c:v>0.12842758726130288</c:v>
                </c:pt>
                <c:pt idx="22">
                  <c:v>0.1403300998306744</c:v>
                </c:pt>
                <c:pt idx="23">
                  <c:v>0.15267081477050132</c:v>
                </c:pt>
                <c:pt idx="24">
                  <c:v>0.16543469682057085</c:v>
                </c:pt>
                <c:pt idx="25">
                  <c:v>0.17860619515673035</c:v>
                </c:pt>
                <c:pt idx="26">
                  <c:v>0.19216926233717085</c:v>
                </c:pt>
                <c:pt idx="27">
                  <c:v>0.2061073738537634</c:v>
                </c:pt>
                <c:pt idx="28">
                  <c:v>0.2204035482646266</c:v>
                </c:pt>
                <c:pt idx="29">
                  <c:v>0.23504036788339755</c:v>
                </c:pt>
                <c:pt idx="30">
                  <c:v>0.24999999999999994</c:v>
                </c:pt>
                <c:pt idx="31">
                  <c:v>0.26526421860705457</c:v>
                </c:pt>
                <c:pt idx="32">
                  <c:v>0.28081442660546124</c:v>
                </c:pt>
                <c:pt idx="33">
                  <c:v>0.29663167846209992</c:v>
                </c:pt>
                <c:pt idx="34">
                  <c:v>0.31269670329204408</c:v>
                </c:pt>
                <c:pt idx="35">
                  <c:v>0.32898992833716556</c:v>
                </c:pt>
                <c:pt idx="36">
                  <c:v>0.34549150281252627</c:v>
                </c:pt>
                <c:pt idx="37">
                  <c:v>0.36218132209150039</c:v>
                </c:pt>
                <c:pt idx="38">
                  <c:v>0.37903905220016604</c:v>
                </c:pt>
                <c:pt idx="39">
                  <c:v>0.39604415459112025</c:v>
                </c:pt>
                <c:pt idx="40">
                  <c:v>0.41317591116653474</c:v>
                </c:pt>
                <c:pt idx="41">
                  <c:v>0.43041344951996713</c:v>
                </c:pt>
                <c:pt idx="42">
                  <c:v>0.44773576836617329</c:v>
                </c:pt>
                <c:pt idx="43">
                  <c:v>0.46512176312793729</c:v>
                </c:pt>
                <c:pt idx="44">
                  <c:v>0.48255025164874948</c:v>
                </c:pt>
                <c:pt idx="45">
                  <c:v>0.49999999999999989</c:v>
                </c:pt>
                <c:pt idx="46">
                  <c:v>0.51744974835125035</c:v>
                </c:pt>
                <c:pt idx="47">
                  <c:v>0.5348782368720626</c:v>
                </c:pt>
                <c:pt idx="48">
                  <c:v>0.55226423163382654</c:v>
                </c:pt>
                <c:pt idx="49">
                  <c:v>0.56958655048003271</c:v>
                </c:pt>
                <c:pt idx="50">
                  <c:v>0.58682408883346515</c:v>
                </c:pt>
                <c:pt idx="51">
                  <c:v>0.60395584540887948</c:v>
                </c:pt>
                <c:pt idx="52">
                  <c:v>0.62096094779983391</c:v>
                </c:pt>
                <c:pt idx="53">
                  <c:v>0.63781867790849955</c:v>
                </c:pt>
                <c:pt idx="54">
                  <c:v>0.65450849718747373</c:v>
                </c:pt>
                <c:pt idx="55">
                  <c:v>0.67101007166283433</c:v>
                </c:pt>
                <c:pt idx="56">
                  <c:v>0.68730329670795609</c:v>
                </c:pt>
                <c:pt idx="57">
                  <c:v>0.70336832153789997</c:v>
                </c:pt>
                <c:pt idx="58">
                  <c:v>0.7191855733945387</c:v>
                </c:pt>
                <c:pt idx="59">
                  <c:v>0.73473578139294526</c:v>
                </c:pt>
                <c:pt idx="60">
                  <c:v>0.74999999999999989</c:v>
                </c:pt>
                <c:pt idx="61">
                  <c:v>0.76495963211660234</c:v>
                </c:pt>
                <c:pt idx="62">
                  <c:v>0.77959645173537329</c:v>
                </c:pt>
                <c:pt idx="63">
                  <c:v>0.79389262614623646</c:v>
                </c:pt>
                <c:pt idx="64">
                  <c:v>0.8078307376628292</c:v>
                </c:pt>
                <c:pt idx="65">
                  <c:v>0.82139380484326963</c:v>
                </c:pt>
                <c:pt idx="66">
                  <c:v>0.83456530317942901</c:v>
                </c:pt>
                <c:pt idx="67">
                  <c:v>0.84732918522949852</c:v>
                </c:pt>
                <c:pt idx="68">
                  <c:v>0.85966990016932565</c:v>
                </c:pt>
                <c:pt idx="69">
                  <c:v>0.87157241273869712</c:v>
                </c:pt>
                <c:pt idx="70">
                  <c:v>0.88302222155948884</c:v>
                </c:pt>
                <c:pt idx="71">
                  <c:v>0.89400537680336079</c:v>
                </c:pt>
                <c:pt idx="72">
                  <c:v>0.90450849718747361</c:v>
                </c:pt>
                <c:pt idx="73">
                  <c:v>0.91451878627752081</c:v>
                </c:pt>
                <c:pt idx="74">
                  <c:v>0.92402404807821303</c:v>
                </c:pt>
                <c:pt idx="75">
                  <c:v>0.93301270189221941</c:v>
                </c:pt>
                <c:pt idx="76">
                  <c:v>0.94147379642946349</c:v>
                </c:pt>
                <c:pt idx="77">
                  <c:v>0.94939702314958352</c:v>
                </c:pt>
                <c:pt idx="78">
                  <c:v>0.95677272882130038</c:v>
                </c:pt>
                <c:pt idx="79">
                  <c:v>0.96359192728339371</c:v>
                </c:pt>
                <c:pt idx="80">
                  <c:v>0.9698463103929541</c:v>
                </c:pt>
                <c:pt idx="81">
                  <c:v>0.97552825814757682</c:v>
                </c:pt>
                <c:pt idx="82">
                  <c:v>0.98063084796915934</c:v>
                </c:pt>
                <c:pt idx="83">
                  <c:v>0.98514786313799818</c:v>
                </c:pt>
                <c:pt idx="84">
                  <c:v>0.98907380036690273</c:v>
                </c:pt>
                <c:pt idx="85">
                  <c:v>0.99240387650610407</c:v>
                </c:pt>
                <c:pt idx="86">
                  <c:v>0.99513403437078507</c:v>
                </c:pt>
                <c:pt idx="87">
                  <c:v>0.99726094768413653</c:v>
                </c:pt>
                <c:pt idx="88">
                  <c:v>0.99878202512991221</c:v>
                </c:pt>
                <c:pt idx="89">
                  <c:v>0.99969541350954794</c:v>
                </c:pt>
                <c:pt idx="90">
                  <c:v>1</c:v>
                </c:pt>
                <c:pt idx="91">
                  <c:v>0.99969541350954794</c:v>
                </c:pt>
                <c:pt idx="92">
                  <c:v>0.99878202512991221</c:v>
                </c:pt>
                <c:pt idx="93">
                  <c:v>0.99726094768413653</c:v>
                </c:pt>
                <c:pt idx="94">
                  <c:v>0.99513403437078507</c:v>
                </c:pt>
                <c:pt idx="95">
                  <c:v>0.99240387650610407</c:v>
                </c:pt>
                <c:pt idx="96">
                  <c:v>0.98907380036690296</c:v>
                </c:pt>
                <c:pt idx="97">
                  <c:v>0.9851478631379984</c:v>
                </c:pt>
                <c:pt idx="98">
                  <c:v>0.98063084796915956</c:v>
                </c:pt>
                <c:pt idx="99">
                  <c:v>0.9755282581475766</c:v>
                </c:pt>
                <c:pt idx="100">
                  <c:v>0.9698463103929541</c:v>
                </c:pt>
                <c:pt idx="101">
                  <c:v>0.96359192728339371</c:v>
                </c:pt>
                <c:pt idx="102">
                  <c:v>0.9567727288213006</c:v>
                </c:pt>
                <c:pt idx="103">
                  <c:v>0.94939702314958352</c:v>
                </c:pt>
                <c:pt idx="104">
                  <c:v>0.94147379642946349</c:v>
                </c:pt>
                <c:pt idx="105">
                  <c:v>0.93301270189221941</c:v>
                </c:pt>
                <c:pt idx="106">
                  <c:v>0.92402404807821303</c:v>
                </c:pt>
                <c:pt idx="107">
                  <c:v>0.91451878627752092</c:v>
                </c:pt>
                <c:pt idx="108">
                  <c:v>0.90450849718747384</c:v>
                </c:pt>
                <c:pt idx="109">
                  <c:v>0.89400537680336101</c:v>
                </c:pt>
                <c:pt idx="110">
                  <c:v>0.88302222155948906</c:v>
                </c:pt>
                <c:pt idx="111">
                  <c:v>0.87157241273869712</c:v>
                </c:pt>
                <c:pt idx="112">
                  <c:v>0.85966990016932565</c:v>
                </c:pt>
                <c:pt idx="113">
                  <c:v>0.84732918522949874</c:v>
                </c:pt>
                <c:pt idx="114">
                  <c:v>0.83456530317942923</c:v>
                </c:pt>
                <c:pt idx="115">
                  <c:v>0.82139380484326985</c:v>
                </c:pt>
                <c:pt idx="116">
                  <c:v>0.80783073766282898</c:v>
                </c:pt>
                <c:pt idx="117">
                  <c:v>0.79389262614623668</c:v>
                </c:pt>
                <c:pt idx="118">
                  <c:v>0.77959645173537373</c:v>
                </c:pt>
                <c:pt idx="119">
                  <c:v>0.76495963211660256</c:v>
                </c:pt>
                <c:pt idx="120">
                  <c:v>0.75000000000000011</c:v>
                </c:pt>
                <c:pt idx="121">
                  <c:v>0.73473578139294549</c:v>
                </c:pt>
                <c:pt idx="122">
                  <c:v>0.71918557339453892</c:v>
                </c:pt>
                <c:pt idx="123">
                  <c:v>0.70336832153789997</c:v>
                </c:pt>
                <c:pt idx="124">
                  <c:v>0.68730329670795609</c:v>
                </c:pt>
                <c:pt idx="125">
                  <c:v>0.67101007166283477</c:v>
                </c:pt>
                <c:pt idx="126">
                  <c:v>0.65450849718747373</c:v>
                </c:pt>
                <c:pt idx="127">
                  <c:v>0.63781867790849944</c:v>
                </c:pt>
                <c:pt idx="128">
                  <c:v>0.62096094779983391</c:v>
                </c:pt>
                <c:pt idx="129">
                  <c:v>0.60395584540887992</c:v>
                </c:pt>
                <c:pt idx="130">
                  <c:v>0.58682408883346515</c:v>
                </c:pt>
                <c:pt idx="131">
                  <c:v>0.56958655048003237</c:v>
                </c:pt>
                <c:pt idx="132">
                  <c:v>0.55226423163382676</c:v>
                </c:pt>
                <c:pt idx="133">
                  <c:v>0.53487823687206282</c:v>
                </c:pt>
                <c:pt idx="134">
                  <c:v>0.5174497483512509</c:v>
                </c:pt>
                <c:pt idx="135">
                  <c:v>0.50000000000000011</c:v>
                </c:pt>
                <c:pt idx="136">
                  <c:v>0.48255025164874932</c:v>
                </c:pt>
                <c:pt idx="137">
                  <c:v>0.46512176312793746</c:v>
                </c:pt>
                <c:pt idx="138">
                  <c:v>0.44773576836617346</c:v>
                </c:pt>
                <c:pt idx="139">
                  <c:v>0.43041344951996724</c:v>
                </c:pt>
                <c:pt idx="140">
                  <c:v>0.41317591116653501</c:v>
                </c:pt>
                <c:pt idx="141">
                  <c:v>0.39604415459112069</c:v>
                </c:pt>
                <c:pt idx="142">
                  <c:v>0.37903905220016632</c:v>
                </c:pt>
                <c:pt idx="143">
                  <c:v>0.36218132209150028</c:v>
                </c:pt>
                <c:pt idx="144">
                  <c:v>0.34549150281252644</c:v>
                </c:pt>
                <c:pt idx="145">
                  <c:v>0.32898992833716595</c:v>
                </c:pt>
                <c:pt idx="146">
                  <c:v>0.31269670329204408</c:v>
                </c:pt>
                <c:pt idx="147">
                  <c:v>0.29663167846209976</c:v>
                </c:pt>
                <c:pt idx="148">
                  <c:v>0.28081442660546124</c:v>
                </c:pt>
                <c:pt idx="149">
                  <c:v>0.26526421860705479</c:v>
                </c:pt>
                <c:pt idx="150">
                  <c:v>0.24999999999999994</c:v>
                </c:pt>
                <c:pt idx="151">
                  <c:v>0.23504036788339766</c:v>
                </c:pt>
                <c:pt idx="152">
                  <c:v>0.22040354826462688</c:v>
                </c:pt>
                <c:pt idx="153">
                  <c:v>0.20610737385376349</c:v>
                </c:pt>
                <c:pt idx="154">
                  <c:v>0.19216926233717074</c:v>
                </c:pt>
                <c:pt idx="155">
                  <c:v>0.1786061951567304</c:v>
                </c:pt>
                <c:pt idx="156">
                  <c:v>0.16543469682057108</c:v>
                </c:pt>
                <c:pt idx="157">
                  <c:v>0.15267081477050168</c:v>
                </c:pt>
                <c:pt idx="158">
                  <c:v>0.14033009983067457</c:v>
                </c:pt>
                <c:pt idx="159">
                  <c:v>0.12842758726130285</c:v>
                </c:pt>
                <c:pt idx="160">
                  <c:v>0.11697777844051108</c:v>
                </c:pt>
                <c:pt idx="161">
                  <c:v>0.10599462319663926</c:v>
                </c:pt>
                <c:pt idx="162">
                  <c:v>9.5491502812526344E-2</c:v>
                </c:pt>
                <c:pt idx="163">
                  <c:v>8.5481213722479341E-2</c:v>
                </c:pt>
                <c:pt idx="164">
                  <c:v>7.5975951921787271E-2</c:v>
                </c:pt>
                <c:pt idx="165">
                  <c:v>6.6987298107780813E-2</c:v>
                </c:pt>
                <c:pt idx="166">
                  <c:v>5.8526203570536534E-2</c:v>
                </c:pt>
                <c:pt idx="167">
                  <c:v>5.0602976850416405E-2</c:v>
                </c:pt>
                <c:pt idx="168">
                  <c:v>4.3227271178699546E-2</c:v>
                </c:pt>
                <c:pt idx="169">
                  <c:v>3.6408072716606357E-2</c:v>
                </c:pt>
                <c:pt idx="170">
                  <c:v>3.0153689607045783E-2</c:v>
                </c:pt>
                <c:pt idx="171">
                  <c:v>2.4471741852423248E-2</c:v>
                </c:pt>
                <c:pt idx="172">
                  <c:v>1.9369152030840654E-2</c:v>
                </c:pt>
                <c:pt idx="173">
                  <c:v>1.4852136862001779E-2</c:v>
                </c:pt>
                <c:pt idx="174">
                  <c:v>1.0926199633097235E-2</c:v>
                </c:pt>
                <c:pt idx="175">
                  <c:v>7.5961234938960514E-3</c:v>
                </c:pt>
                <c:pt idx="176">
                  <c:v>4.8659656292148737E-3</c:v>
                </c:pt>
                <c:pt idx="177">
                  <c:v>2.739052315863329E-3</c:v>
                </c:pt>
                <c:pt idx="178">
                  <c:v>1.2179748700878572E-3</c:v>
                </c:pt>
                <c:pt idx="179">
                  <c:v>3.0458649045213244E-4</c:v>
                </c:pt>
                <c:pt idx="180">
                  <c:v>1.5009887365649789E-32</c:v>
                </c:pt>
                <c:pt idx="181">
                  <c:v>3.0458649045212382E-4</c:v>
                </c:pt>
                <c:pt idx="182">
                  <c:v>1.2179748700878712E-3</c:v>
                </c:pt>
                <c:pt idx="183">
                  <c:v>2.7390523158633026E-3</c:v>
                </c:pt>
                <c:pt idx="184">
                  <c:v>4.8659656292147765E-3</c:v>
                </c:pt>
                <c:pt idx="185">
                  <c:v>7.59612349389593E-3</c:v>
                </c:pt>
                <c:pt idx="186">
                  <c:v>1.0926199633097093E-2</c:v>
                </c:pt>
                <c:pt idx="187">
                  <c:v>1.4852136862001828E-2</c:v>
                </c:pt>
                <c:pt idx="188">
                  <c:v>1.9369152030840591E-2</c:v>
                </c:pt>
                <c:pt idx="189">
                  <c:v>2.4471741852423172E-2</c:v>
                </c:pt>
                <c:pt idx="190">
                  <c:v>3.0153689607045848E-2</c:v>
                </c:pt>
                <c:pt idx="191">
                  <c:v>3.6408072716606267E-2</c:v>
                </c:pt>
                <c:pt idx="192">
                  <c:v>4.3227271178699442E-2</c:v>
                </c:pt>
                <c:pt idx="193">
                  <c:v>5.0602976850416495E-2</c:v>
                </c:pt>
                <c:pt idx="194">
                  <c:v>5.8526203570536423E-2</c:v>
                </c:pt>
                <c:pt idx="195">
                  <c:v>6.6987298107780466E-2</c:v>
                </c:pt>
                <c:pt idx="196">
                  <c:v>7.5975951921786911E-2</c:v>
                </c:pt>
                <c:pt idx="197">
                  <c:v>8.5481213722478952E-2</c:v>
                </c:pt>
                <c:pt idx="198">
                  <c:v>9.5491502812526483E-2</c:v>
                </c:pt>
                <c:pt idx="199">
                  <c:v>0.10599462319663908</c:v>
                </c:pt>
                <c:pt idx="200">
                  <c:v>0.11697777844051092</c:v>
                </c:pt>
                <c:pt idx="201">
                  <c:v>0.12842758726130299</c:v>
                </c:pt>
                <c:pt idx="202">
                  <c:v>0.1403300998306744</c:v>
                </c:pt>
                <c:pt idx="203">
                  <c:v>0.15267081477050121</c:v>
                </c:pt>
                <c:pt idx="204">
                  <c:v>0.16543469682057058</c:v>
                </c:pt>
                <c:pt idx="205">
                  <c:v>0.17860619515673021</c:v>
                </c:pt>
                <c:pt idx="206">
                  <c:v>0.19216926233717055</c:v>
                </c:pt>
                <c:pt idx="207">
                  <c:v>0.20610737385376293</c:v>
                </c:pt>
                <c:pt idx="208">
                  <c:v>0.22040354826462666</c:v>
                </c:pt>
                <c:pt idx="209">
                  <c:v>0.23504036788339744</c:v>
                </c:pt>
                <c:pt idx="210">
                  <c:v>0.25000000000000011</c:v>
                </c:pt>
                <c:pt idx="211">
                  <c:v>0.26526421860705457</c:v>
                </c:pt>
                <c:pt idx="212">
                  <c:v>0.28081442660546113</c:v>
                </c:pt>
                <c:pt idx="213">
                  <c:v>0.29663167846209992</c:v>
                </c:pt>
                <c:pt idx="214">
                  <c:v>0.3126967032920438</c:v>
                </c:pt>
                <c:pt idx="215">
                  <c:v>0.32898992833716534</c:v>
                </c:pt>
                <c:pt idx="216">
                  <c:v>0.34549150281252616</c:v>
                </c:pt>
                <c:pt idx="217">
                  <c:v>0.36218132209150011</c:v>
                </c:pt>
                <c:pt idx="218">
                  <c:v>0.37903905220016559</c:v>
                </c:pt>
                <c:pt idx="219">
                  <c:v>0.39604415459112052</c:v>
                </c:pt>
                <c:pt idx="220">
                  <c:v>0.41317591116653474</c:v>
                </c:pt>
                <c:pt idx="221">
                  <c:v>0.43041344951996741</c:v>
                </c:pt>
                <c:pt idx="222">
                  <c:v>0.44773576836617329</c:v>
                </c:pt>
                <c:pt idx="223">
                  <c:v>0.46512176312793718</c:v>
                </c:pt>
                <c:pt idx="224">
                  <c:v>0.48255025164874965</c:v>
                </c:pt>
                <c:pt idx="225">
                  <c:v>0.49999999999999989</c:v>
                </c:pt>
                <c:pt idx="226">
                  <c:v>0.51744974835125013</c:v>
                </c:pt>
                <c:pt idx="227">
                  <c:v>0.53487823687206215</c:v>
                </c:pt>
                <c:pt idx="228">
                  <c:v>0.55226423163382643</c:v>
                </c:pt>
                <c:pt idx="229">
                  <c:v>0.56958655048003226</c:v>
                </c:pt>
                <c:pt idx="230">
                  <c:v>0.58682408883346493</c:v>
                </c:pt>
                <c:pt idx="231">
                  <c:v>0.60395584540888003</c:v>
                </c:pt>
                <c:pt idx="232">
                  <c:v>0.62096094779983413</c:v>
                </c:pt>
                <c:pt idx="233">
                  <c:v>0.63781867790849955</c:v>
                </c:pt>
                <c:pt idx="234">
                  <c:v>0.65450849718747361</c:v>
                </c:pt>
                <c:pt idx="235">
                  <c:v>0.671010071662834</c:v>
                </c:pt>
                <c:pt idx="236">
                  <c:v>0.68730329670795554</c:v>
                </c:pt>
                <c:pt idx="237">
                  <c:v>0.70336832153790019</c:v>
                </c:pt>
                <c:pt idx="238">
                  <c:v>0.7191855733945387</c:v>
                </c:pt>
                <c:pt idx="239">
                  <c:v>0.73473578139294504</c:v>
                </c:pt>
                <c:pt idx="240">
                  <c:v>0.74999999999999956</c:v>
                </c:pt>
                <c:pt idx="241">
                  <c:v>0.76495963211660278</c:v>
                </c:pt>
                <c:pt idx="242">
                  <c:v>0.77959645173537351</c:v>
                </c:pt>
                <c:pt idx="243">
                  <c:v>0.79389262614623646</c:v>
                </c:pt>
                <c:pt idx="244">
                  <c:v>0.80783073766282887</c:v>
                </c:pt>
                <c:pt idx="245">
                  <c:v>0.82139380484326918</c:v>
                </c:pt>
                <c:pt idx="246">
                  <c:v>0.83456530317942923</c:v>
                </c:pt>
                <c:pt idx="247">
                  <c:v>0.84732918522949852</c:v>
                </c:pt>
                <c:pt idx="248">
                  <c:v>0.85966990016932543</c:v>
                </c:pt>
                <c:pt idx="249">
                  <c:v>0.8715724127386969</c:v>
                </c:pt>
                <c:pt idx="250">
                  <c:v>0.88302222155948873</c:v>
                </c:pt>
                <c:pt idx="251">
                  <c:v>0.89400537680336101</c:v>
                </c:pt>
                <c:pt idx="252">
                  <c:v>0.90450849718747361</c:v>
                </c:pt>
                <c:pt idx="253">
                  <c:v>0.91451878627752059</c:v>
                </c:pt>
                <c:pt idx="254">
                  <c:v>0.92402404807821326</c:v>
                </c:pt>
                <c:pt idx="255">
                  <c:v>0.93301270189221941</c:v>
                </c:pt>
                <c:pt idx="256">
                  <c:v>0.94147379642946349</c:v>
                </c:pt>
                <c:pt idx="257">
                  <c:v>0.9493970231495833</c:v>
                </c:pt>
                <c:pt idx="258">
                  <c:v>0.95677272882130038</c:v>
                </c:pt>
                <c:pt idx="259">
                  <c:v>0.96359192728339349</c:v>
                </c:pt>
                <c:pt idx="260">
                  <c:v>0.9698463103929541</c:v>
                </c:pt>
                <c:pt idx="261">
                  <c:v>0.9755282581475766</c:v>
                </c:pt>
                <c:pt idx="262">
                  <c:v>0.98063084796915956</c:v>
                </c:pt>
                <c:pt idx="263">
                  <c:v>0.9851478631379984</c:v>
                </c:pt>
                <c:pt idx="264">
                  <c:v>0.98907380036690296</c:v>
                </c:pt>
                <c:pt idx="265">
                  <c:v>0.99240387650610407</c:v>
                </c:pt>
                <c:pt idx="266">
                  <c:v>0.99513403437078507</c:v>
                </c:pt>
                <c:pt idx="267">
                  <c:v>0.99726094768413653</c:v>
                </c:pt>
                <c:pt idx="268">
                  <c:v>0.99878202512991199</c:v>
                </c:pt>
                <c:pt idx="269">
                  <c:v>0.99969541350954794</c:v>
                </c:pt>
                <c:pt idx="270">
                  <c:v>1</c:v>
                </c:pt>
                <c:pt idx="271">
                  <c:v>0.99969541350954794</c:v>
                </c:pt>
                <c:pt idx="272">
                  <c:v>0.99878202512991221</c:v>
                </c:pt>
                <c:pt idx="273">
                  <c:v>0.99726094768413653</c:v>
                </c:pt>
                <c:pt idx="274">
                  <c:v>0.99513403437078529</c:v>
                </c:pt>
                <c:pt idx="275">
                  <c:v>0.99240387650610407</c:v>
                </c:pt>
                <c:pt idx="276">
                  <c:v>0.98907380036690296</c:v>
                </c:pt>
                <c:pt idx="277">
                  <c:v>0.98514786313799818</c:v>
                </c:pt>
                <c:pt idx="278">
                  <c:v>0.98063084796915956</c:v>
                </c:pt>
                <c:pt idx="279">
                  <c:v>0.97552825814757682</c:v>
                </c:pt>
                <c:pt idx="280">
                  <c:v>0.96984631039295432</c:v>
                </c:pt>
                <c:pt idx="281">
                  <c:v>0.96359192728339393</c:v>
                </c:pt>
                <c:pt idx="282">
                  <c:v>0.95677272882130071</c:v>
                </c:pt>
                <c:pt idx="283">
                  <c:v>0.94939702314958352</c:v>
                </c:pt>
                <c:pt idx="284">
                  <c:v>0.94147379642946372</c:v>
                </c:pt>
                <c:pt idx="285">
                  <c:v>0.93301270189221919</c:v>
                </c:pt>
                <c:pt idx="286">
                  <c:v>0.92402404807821281</c:v>
                </c:pt>
                <c:pt idx="287">
                  <c:v>0.91451878627752081</c:v>
                </c:pt>
                <c:pt idx="288">
                  <c:v>0.90450849718747384</c:v>
                </c:pt>
                <c:pt idx="289">
                  <c:v>0.89400537680336123</c:v>
                </c:pt>
                <c:pt idx="290">
                  <c:v>0.88302222155948928</c:v>
                </c:pt>
                <c:pt idx="291">
                  <c:v>0.87157241273869768</c:v>
                </c:pt>
                <c:pt idx="292">
                  <c:v>0.85966990016932565</c:v>
                </c:pt>
                <c:pt idx="293">
                  <c:v>0.84732918522949896</c:v>
                </c:pt>
                <c:pt idx="294">
                  <c:v>0.8345653031794289</c:v>
                </c:pt>
                <c:pt idx="295">
                  <c:v>0.82139380484326963</c:v>
                </c:pt>
                <c:pt idx="296">
                  <c:v>0.8078307376628292</c:v>
                </c:pt>
                <c:pt idx="297">
                  <c:v>0.79389262614623668</c:v>
                </c:pt>
                <c:pt idx="298">
                  <c:v>0.77959645173537373</c:v>
                </c:pt>
                <c:pt idx="299">
                  <c:v>0.76495963211660301</c:v>
                </c:pt>
                <c:pt idx="300">
                  <c:v>0.74999999999999989</c:v>
                </c:pt>
                <c:pt idx="301">
                  <c:v>0.73473578139294549</c:v>
                </c:pt>
                <c:pt idx="302">
                  <c:v>0.71918557339453903</c:v>
                </c:pt>
                <c:pt idx="303">
                  <c:v>0.70336832153790052</c:v>
                </c:pt>
                <c:pt idx="304">
                  <c:v>0.68730329670795665</c:v>
                </c:pt>
                <c:pt idx="305">
                  <c:v>0.67101007166283433</c:v>
                </c:pt>
                <c:pt idx="306">
                  <c:v>0.65450849718747395</c:v>
                </c:pt>
                <c:pt idx="307">
                  <c:v>0.63781867790849989</c:v>
                </c:pt>
                <c:pt idx="308">
                  <c:v>0.62096094779983357</c:v>
                </c:pt>
                <c:pt idx="309">
                  <c:v>0.60395584540887948</c:v>
                </c:pt>
                <c:pt idx="310">
                  <c:v>0.58682408883346526</c:v>
                </c:pt>
                <c:pt idx="311">
                  <c:v>0.56958655048003304</c:v>
                </c:pt>
                <c:pt idx="312">
                  <c:v>0.55226423163382721</c:v>
                </c:pt>
                <c:pt idx="313">
                  <c:v>0.53487823687206337</c:v>
                </c:pt>
                <c:pt idx="314">
                  <c:v>0.51744974835125135</c:v>
                </c:pt>
                <c:pt idx="315">
                  <c:v>0.50000000000000022</c:v>
                </c:pt>
                <c:pt idx="316">
                  <c:v>0.48255025164874993</c:v>
                </c:pt>
                <c:pt idx="317">
                  <c:v>0.46512176312793702</c:v>
                </c:pt>
                <c:pt idx="318">
                  <c:v>0.44773576836617313</c:v>
                </c:pt>
                <c:pt idx="319">
                  <c:v>0.43041344951996741</c:v>
                </c:pt>
                <c:pt idx="320">
                  <c:v>0.41317591116653518</c:v>
                </c:pt>
                <c:pt idx="321">
                  <c:v>0.3960441545911208</c:v>
                </c:pt>
                <c:pt idx="322">
                  <c:v>0.37903905220016681</c:v>
                </c:pt>
                <c:pt idx="323">
                  <c:v>0.36218132209150039</c:v>
                </c:pt>
                <c:pt idx="324">
                  <c:v>0.34549150281252655</c:v>
                </c:pt>
                <c:pt idx="325">
                  <c:v>0.32898992833716612</c:v>
                </c:pt>
                <c:pt idx="326">
                  <c:v>0.31269670329204458</c:v>
                </c:pt>
                <c:pt idx="327">
                  <c:v>0.29663167846209976</c:v>
                </c:pt>
                <c:pt idx="328">
                  <c:v>0.28081442660546219</c:v>
                </c:pt>
                <c:pt idx="329">
                  <c:v>0.2652642186070549</c:v>
                </c:pt>
                <c:pt idx="330">
                  <c:v>0.25000000000000044</c:v>
                </c:pt>
                <c:pt idx="331">
                  <c:v>0.23504036788339738</c:v>
                </c:pt>
                <c:pt idx="332">
                  <c:v>0.2204035482646266</c:v>
                </c:pt>
                <c:pt idx="333">
                  <c:v>0.2061073738537636</c:v>
                </c:pt>
                <c:pt idx="334">
                  <c:v>0.19216926233717052</c:v>
                </c:pt>
                <c:pt idx="335">
                  <c:v>0.17860619515673082</c:v>
                </c:pt>
                <c:pt idx="336">
                  <c:v>0.16543469682057085</c:v>
                </c:pt>
                <c:pt idx="337">
                  <c:v>0.15267081477050209</c:v>
                </c:pt>
                <c:pt idx="338">
                  <c:v>0.14033009983067465</c:v>
                </c:pt>
                <c:pt idx="339">
                  <c:v>0.12842758726130324</c:v>
                </c:pt>
                <c:pt idx="340">
                  <c:v>0.1169777784405109</c:v>
                </c:pt>
                <c:pt idx="341">
                  <c:v>0.10599462319663959</c:v>
                </c:pt>
                <c:pt idx="342">
                  <c:v>9.5491502812526413E-2</c:v>
                </c:pt>
                <c:pt idx="343">
                  <c:v>8.5481213722478883E-2</c:v>
                </c:pt>
                <c:pt idx="344">
                  <c:v>7.5975951921787341E-2</c:v>
                </c:pt>
                <c:pt idx="345">
                  <c:v>6.6987298107780632E-2</c:v>
                </c:pt>
                <c:pt idx="346">
                  <c:v>5.8526203570536603E-2</c:v>
                </c:pt>
                <c:pt idx="347">
                  <c:v>5.0602976850416655E-2</c:v>
                </c:pt>
                <c:pt idx="348">
                  <c:v>4.3227271178699775E-2</c:v>
                </c:pt>
                <c:pt idx="349">
                  <c:v>3.6408072716606246E-2</c:v>
                </c:pt>
                <c:pt idx="350">
                  <c:v>3.015368960704613E-2</c:v>
                </c:pt>
                <c:pt idx="351">
                  <c:v>2.4471741852423293E-2</c:v>
                </c:pt>
                <c:pt idx="352">
                  <c:v>1.9369152030840692E-2</c:v>
                </c:pt>
                <c:pt idx="353">
                  <c:v>1.4852136862001918E-2</c:v>
                </c:pt>
                <c:pt idx="354">
                  <c:v>1.0926199633097169E-2</c:v>
                </c:pt>
                <c:pt idx="355">
                  <c:v>7.5961234938959959E-3</c:v>
                </c:pt>
                <c:pt idx="356">
                  <c:v>4.865965629214767E-3</c:v>
                </c:pt>
                <c:pt idx="357">
                  <c:v>2.7390523158633876E-3</c:v>
                </c:pt>
                <c:pt idx="358">
                  <c:v>1.2179748700878658E-3</c:v>
                </c:pt>
                <c:pt idx="359">
                  <c:v>3.0458649045216768E-4</c:v>
                </c:pt>
                <c:pt idx="360">
                  <c:v>6.0039549462599157E-32</c:v>
                </c:pt>
              </c:numCache>
            </c:numRef>
          </c:yVal>
          <c:smooth val="1"/>
        </c:ser>
        <c:axId val="85547264"/>
        <c:axId val="85550208"/>
      </c:scatterChart>
      <c:valAx>
        <c:axId val="85547264"/>
        <c:scaling>
          <c:orientation val="minMax"/>
          <c:max val="370"/>
          <c:min val="0"/>
        </c:scaling>
        <c:axPos val="b"/>
        <c:majorGridlines/>
        <c:numFmt formatCode="General" sourceLinked="1"/>
        <c:minorTickMark val="out"/>
        <c:tickLblPos val="nextTo"/>
        <c:crossAx val="85550208"/>
        <c:crosses val="autoZero"/>
        <c:crossBetween val="midCat"/>
      </c:valAx>
      <c:valAx>
        <c:axId val="85550208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crossAx val="85547264"/>
        <c:crosses val="autoZero"/>
        <c:crossBetween val="midCat"/>
      </c:val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layout>
        <c:manualLayout>
          <c:xMode val="edge"/>
          <c:yMode val="edge"/>
          <c:x val="0.47592182389242982"/>
          <c:y val="2.1053912464295357E-2"/>
        </c:manualLayout>
      </c:layout>
    </c:title>
    <c:plotArea>
      <c:layout>
        <c:manualLayout>
          <c:layoutTarget val="inner"/>
          <c:xMode val="edge"/>
          <c:yMode val="edge"/>
          <c:x val="8.741907261592298E-2"/>
          <c:y val="8.6111543155772199E-2"/>
          <c:w val="0.86090726159230091"/>
          <c:h val="0.86424115777396771"/>
        </c:manualLayout>
      </c:layout>
      <c:scatterChart>
        <c:scatterStyle val="smoothMarker"/>
        <c:ser>
          <c:idx val="0"/>
          <c:order val="0"/>
          <c:tx>
            <c:v>Seno</c:v>
          </c:tx>
          <c:marker>
            <c:symbol val="none"/>
          </c:marker>
          <c:xVal>
            <c:numRef>
              <c:f>senoidal!$A$7:$A$367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senoidal!$B$7:$B$367</c:f>
              <c:numCache>
                <c:formatCode>0.000000</c:formatCode>
                <c:ptCount val="361"/>
                <c:pt idx="0" formatCode="General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-1.7452406437284448E-2</c:v>
                </c:pt>
                <c:pt idx="360">
                  <c:v>-2.45029690981724E-16</c:v>
                </c:pt>
              </c:numCache>
            </c:numRef>
          </c:yVal>
          <c:smooth val="1"/>
        </c:ser>
        <c:axId val="86918272"/>
        <c:axId val="86939904"/>
      </c:scatterChart>
      <c:valAx>
        <c:axId val="86918272"/>
        <c:scaling>
          <c:orientation val="minMax"/>
          <c:max val="360"/>
          <c:min val="0"/>
        </c:scaling>
        <c:axPos val="b"/>
        <c:majorGridlines/>
        <c:numFmt formatCode="General" sourceLinked="1"/>
        <c:minorTickMark val="out"/>
        <c:tickLblPos val="nextTo"/>
        <c:spPr>
          <a:ln w="19050">
            <a:solidFill>
              <a:sysClr val="windowText" lastClr="000000"/>
            </a:solidFill>
          </a:ln>
        </c:spPr>
        <c:crossAx val="86939904"/>
        <c:crosses val="autoZero"/>
        <c:crossBetween val="midCat"/>
        <c:majorUnit val="60"/>
      </c:valAx>
      <c:valAx>
        <c:axId val="86939904"/>
        <c:scaling>
          <c:orientation val="minMax"/>
          <c:max val="1.2"/>
          <c:min val="-1.2"/>
        </c:scaling>
        <c:axPos val="l"/>
        <c:majorGridlines/>
        <c:numFmt formatCode="General" sourceLinked="1"/>
        <c:minorTickMark val="out"/>
        <c:tickLblPos val="nextTo"/>
        <c:spPr>
          <a:ln w="19050">
            <a:solidFill>
              <a:sysClr val="windowText" lastClr="000000"/>
            </a:solidFill>
          </a:ln>
        </c:spPr>
        <c:crossAx val="8691827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9.1419072615923011E-2"/>
          <c:y val="3.9475625546806656E-2"/>
          <c:w val="0.85360870516185483"/>
          <c:h val="0.84503685039370402"/>
        </c:manualLayout>
      </c:layout>
      <c:lineChart>
        <c:grouping val="standard"/>
        <c:ser>
          <c:idx val="0"/>
          <c:order val="0"/>
          <c:tx>
            <c:strRef>
              <c:f>'PWM Cuad'!$A$5</c:f>
              <c:strCache>
                <c:ptCount val="1"/>
                <c:pt idx="0">
                  <c:v>medio</c:v>
                </c:pt>
              </c:strCache>
            </c:strRef>
          </c:tx>
          <c:marker>
            <c:symbol val="none"/>
          </c:marker>
          <c:cat>
            <c:numRef>
              <c:f>'PWM Cuad'!$B$4:$U$4</c:f>
              <c:numCache>
                <c:formatCode>#\ ?/?</c:formatCode>
                <c:ptCount val="20"/>
                <c:pt idx="0" formatCode="General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0.2</c:v>
                </c:pt>
                <c:pt idx="5">
                  <c:v>0.16666666666666666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0.1111111111111111</c:v>
                </c:pt>
                <c:pt idx="9" formatCode="#\ ??/??">
                  <c:v>0.1</c:v>
                </c:pt>
                <c:pt idx="10" formatCode="#\ ??/??">
                  <c:v>9.0909090909090912E-2</c:v>
                </c:pt>
                <c:pt idx="11" formatCode="#\ ??/??">
                  <c:v>8.3333333333333329E-2</c:v>
                </c:pt>
                <c:pt idx="12" formatCode="#\ ??/??">
                  <c:v>7.6923076923076927E-2</c:v>
                </c:pt>
                <c:pt idx="13" formatCode="#\ ??/??">
                  <c:v>7.1428571428571425E-2</c:v>
                </c:pt>
                <c:pt idx="14" formatCode="#\ ??/??">
                  <c:v>6.6666666666666666E-2</c:v>
                </c:pt>
                <c:pt idx="15" formatCode="#\ ??/??">
                  <c:v>6.25E-2</c:v>
                </c:pt>
                <c:pt idx="16" formatCode="#\ ??/??">
                  <c:v>5.8823529411764705E-2</c:v>
                </c:pt>
                <c:pt idx="17" formatCode="#\ ??/??">
                  <c:v>5.5555555555555552E-2</c:v>
                </c:pt>
                <c:pt idx="18" formatCode="#\ ??/??">
                  <c:v>5.2631578947368418E-2</c:v>
                </c:pt>
                <c:pt idx="19" formatCode="#\ ??/??">
                  <c:v>0.05</c:v>
                </c:pt>
              </c:numCache>
            </c:numRef>
          </c:cat>
          <c:val>
            <c:numRef>
              <c:f>'PWM Cuad'!$B$5:$U$5</c:f>
              <c:numCache>
                <c:formatCode>0.000</c:formatCode>
                <c:ptCount val="20"/>
                <c:pt idx="0" formatCode="General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0.2</c:v>
                </c:pt>
                <c:pt idx="5">
                  <c:v>0.16388888888888889</c:v>
                </c:pt>
                <c:pt idx="6">
                  <c:v>0.14166666666666666</c:v>
                </c:pt>
                <c:pt idx="7">
                  <c:v>0.125</c:v>
                </c:pt>
                <c:pt idx="8">
                  <c:v>0.1111111111111111</c:v>
                </c:pt>
                <c:pt idx="9">
                  <c:v>0.1</c:v>
                </c:pt>
                <c:pt idx="10">
                  <c:v>9.166666666666666E-2</c:v>
                </c:pt>
                <c:pt idx="11">
                  <c:v>8.3333333333333329E-2</c:v>
                </c:pt>
                <c:pt idx="12">
                  <c:v>7.7777777777777779E-2</c:v>
                </c:pt>
                <c:pt idx="13">
                  <c:v>7.2222222222222215E-2</c:v>
                </c:pt>
                <c:pt idx="14">
                  <c:v>6.6666666666666666E-2</c:v>
                </c:pt>
                <c:pt idx="15">
                  <c:v>6.1111111111111109E-2</c:v>
                </c:pt>
                <c:pt idx="16">
                  <c:v>5.8333333333333334E-2</c:v>
                </c:pt>
                <c:pt idx="17">
                  <c:v>5.5555555555555552E-2</c:v>
                </c:pt>
                <c:pt idx="18">
                  <c:v>5.2777777777777778E-2</c:v>
                </c:pt>
                <c:pt idx="19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'PWM Cuad'!$A$6</c:f>
              <c:strCache>
                <c:ptCount val="1"/>
                <c:pt idx="0">
                  <c:v>eficaz</c:v>
                </c:pt>
              </c:strCache>
            </c:strRef>
          </c:tx>
          <c:marker>
            <c:symbol val="none"/>
          </c:marker>
          <c:cat>
            <c:numRef>
              <c:f>'PWM Cuad'!$B$4:$U$4</c:f>
              <c:numCache>
                <c:formatCode>#\ ?/?</c:formatCode>
                <c:ptCount val="20"/>
                <c:pt idx="0" formatCode="General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0.2</c:v>
                </c:pt>
                <c:pt idx="5">
                  <c:v>0.16666666666666666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0.1111111111111111</c:v>
                </c:pt>
                <c:pt idx="9" formatCode="#\ ??/??">
                  <c:v>0.1</c:v>
                </c:pt>
                <c:pt idx="10" formatCode="#\ ??/??">
                  <c:v>9.0909090909090912E-2</c:v>
                </c:pt>
                <c:pt idx="11" formatCode="#\ ??/??">
                  <c:v>8.3333333333333329E-2</c:v>
                </c:pt>
                <c:pt idx="12" formatCode="#\ ??/??">
                  <c:v>7.6923076923076927E-2</c:v>
                </c:pt>
                <c:pt idx="13" formatCode="#\ ??/??">
                  <c:v>7.1428571428571425E-2</c:v>
                </c:pt>
                <c:pt idx="14" formatCode="#\ ??/??">
                  <c:v>6.6666666666666666E-2</c:v>
                </c:pt>
                <c:pt idx="15" formatCode="#\ ??/??">
                  <c:v>6.25E-2</c:v>
                </c:pt>
                <c:pt idx="16" formatCode="#\ ??/??">
                  <c:v>5.8823529411764705E-2</c:v>
                </c:pt>
                <c:pt idx="17" formatCode="#\ ??/??">
                  <c:v>5.5555555555555552E-2</c:v>
                </c:pt>
                <c:pt idx="18" formatCode="#\ ??/??">
                  <c:v>5.2631578947368418E-2</c:v>
                </c:pt>
                <c:pt idx="19" formatCode="#\ ??/??">
                  <c:v>0.05</c:v>
                </c:pt>
              </c:numCache>
            </c:numRef>
          </c:cat>
          <c:val>
            <c:numRef>
              <c:f>'PWM Cuad'!$B$6:$U$6</c:f>
              <c:numCache>
                <c:formatCode>General</c:formatCode>
                <c:ptCount val="20"/>
                <c:pt idx="0">
                  <c:v>1</c:v>
                </c:pt>
                <c:pt idx="1">
                  <c:v>0.70710678118654757</c:v>
                </c:pt>
                <c:pt idx="2">
                  <c:v>0.57735026918962573</c:v>
                </c:pt>
                <c:pt idx="3">
                  <c:v>0.5</c:v>
                </c:pt>
                <c:pt idx="4" formatCode="0.0000">
                  <c:v>0.44721359549995793</c:v>
                </c:pt>
                <c:pt idx="5" formatCode="0.0000">
                  <c:v>0.40483192671637064</c:v>
                </c:pt>
                <c:pt idx="6" formatCode="0.0000">
                  <c:v>0.3763863263545405</c:v>
                </c:pt>
                <c:pt idx="7" formatCode="0.0000">
                  <c:v>0.35355339059327379</c:v>
                </c:pt>
                <c:pt idx="8" formatCode="0.0000">
                  <c:v>0.33333333333333331</c:v>
                </c:pt>
                <c:pt idx="9" formatCode="0.0000">
                  <c:v>0.31622776601683794</c:v>
                </c:pt>
                <c:pt idx="10" formatCode="0.0000">
                  <c:v>0.30276503540974914</c:v>
                </c:pt>
                <c:pt idx="11" formatCode="0.0000">
                  <c:v>0.28867513459481287</c:v>
                </c:pt>
                <c:pt idx="12" formatCode="0.0000">
                  <c:v>0.27888667551135854</c:v>
                </c:pt>
                <c:pt idx="13" formatCode="0.0000">
                  <c:v>0.26874192494328497</c:v>
                </c:pt>
                <c:pt idx="14" formatCode="0.0000">
                  <c:v>0.2581988897471611</c:v>
                </c:pt>
                <c:pt idx="15" formatCode="0.0000">
                  <c:v>0.2472066162365221</c:v>
                </c:pt>
                <c:pt idx="16" formatCode="0.0000">
                  <c:v>0.24152294576982397</c:v>
                </c:pt>
                <c:pt idx="17" formatCode="0.0000">
                  <c:v>0.23570226039551584</c:v>
                </c:pt>
                <c:pt idx="18" formatCode="0.0000">
                  <c:v>0.22973414586817037</c:v>
                </c:pt>
                <c:pt idx="19" formatCode="0.0000">
                  <c:v>0.22360679774997896</c:v>
                </c:pt>
              </c:numCache>
            </c:numRef>
          </c:val>
        </c:ser>
        <c:marker val="1"/>
        <c:axId val="87873792"/>
        <c:axId val="104931328"/>
      </c:lineChart>
      <c:catAx>
        <c:axId val="87873792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minorGridlines>
          <c:spPr>
            <a:ln w="12700">
              <a:solidFill>
                <a:schemeClr val="bg1">
                  <a:lumMod val="50000"/>
                </a:schemeClr>
              </a:solidFill>
            </a:ln>
          </c:spPr>
        </c:minorGridlines>
        <c:numFmt formatCode="General" sourceLinked="1"/>
        <c:minorTickMark val="out"/>
        <c:tickLblPos val="nextTo"/>
        <c:spPr>
          <a:ln w="19050"/>
        </c:spPr>
        <c:txPr>
          <a:bodyPr/>
          <a:lstStyle/>
          <a:p>
            <a:pPr>
              <a:defRPr sz="700" baseline="0"/>
            </a:pPr>
            <a:endParaRPr lang="es-AR"/>
          </a:p>
        </c:txPr>
        <c:crossAx val="104931328"/>
        <c:crosses val="autoZero"/>
        <c:auto val="1"/>
        <c:lblAlgn val="ctr"/>
        <c:lblOffset val="100"/>
        <c:tickLblSkip val="1"/>
      </c:catAx>
      <c:valAx>
        <c:axId val="104931328"/>
        <c:scaling>
          <c:orientation val="minMax"/>
          <c:max val="1"/>
        </c:scaling>
        <c:axPos val="l"/>
        <c:majorGridlines/>
        <c:minorGridlines/>
        <c:numFmt formatCode="General" sourceLinked="1"/>
        <c:minorTickMark val="out"/>
        <c:tickLblPos val="nextTo"/>
        <c:spPr>
          <a:ln w="19050"/>
        </c:spPr>
        <c:crossAx val="87873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780555555555581"/>
          <c:y val="5.5260612423447104E-2"/>
          <c:w val="0.14444012944983844"/>
          <c:h val="0.12858960629921257"/>
        </c:manualLayout>
      </c:layout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layout/>
    </c:title>
    <c:plotArea>
      <c:layout/>
      <c:lineChart>
        <c:grouping val="standard"/>
        <c:ser>
          <c:idx val="0"/>
          <c:order val="0"/>
          <c:tx>
            <c:v>Forma de Onda</c:v>
          </c:tx>
          <c:marker>
            <c:symbol val="none"/>
          </c:marker>
          <c:val>
            <c:numRef>
              <c:f>'PWM Cuad'!$K$15:$K$374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</c:ser>
        <c:marker val="1"/>
        <c:axId val="69578112"/>
        <c:axId val="69579904"/>
      </c:lineChart>
      <c:catAx>
        <c:axId val="69578112"/>
        <c:scaling>
          <c:orientation val="minMax"/>
        </c:scaling>
        <c:axPos val="b"/>
        <c:majorGridlines/>
        <c:numFmt formatCode="General" sourceLinked="1"/>
        <c:minorTickMark val="out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es-AR"/>
          </a:p>
        </c:txPr>
        <c:crossAx val="69579904"/>
        <c:crosses val="autoZero"/>
        <c:lblAlgn val="ctr"/>
        <c:lblOffset val="100"/>
        <c:tickLblSkip val="50"/>
        <c:tickMarkSkip val="10"/>
      </c:catAx>
      <c:valAx>
        <c:axId val="69579904"/>
        <c:scaling>
          <c:orientation val="minMax"/>
        </c:scaling>
        <c:axPos val="l"/>
        <c:majorGridlines/>
        <c:numFmt formatCode="General" sourceLinked="1"/>
        <c:tickLblPos val="nextTo"/>
        <c:spPr>
          <a:ln w="12700"/>
        </c:spPr>
        <c:crossAx val="69578112"/>
        <c:crosses val="autoZero"/>
        <c:crossBetween val="midCat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plotArea>
      <c:layout>
        <c:manualLayout>
          <c:layoutTarget val="inner"/>
          <c:xMode val="edge"/>
          <c:yMode val="edge"/>
          <c:x val="6.6110034674984997E-2"/>
          <c:y val="3.8651069399614865E-2"/>
          <c:w val="0.87383179196841265"/>
          <c:h val="0.88705221246821964"/>
        </c:manualLayout>
      </c:layout>
      <c:lineChart>
        <c:grouping val="standard"/>
        <c:ser>
          <c:idx val="0"/>
          <c:order val="0"/>
          <c:tx>
            <c:strRef>
              <c:f>'PWM Seno'!$C$8</c:f>
              <c:strCache>
                <c:ptCount val="1"/>
                <c:pt idx="0">
                  <c:v>RMS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'PWM Seno'!$C$9:$C$28</c:f>
              <c:numCache>
                <c:formatCode>General</c:formatCode>
                <c:ptCount val="20"/>
                <c:pt idx="0" formatCode="0.000000">
                  <c:v>0.70710678118654757</c:v>
                </c:pt>
                <c:pt idx="1">
                  <c:v>0.5</c:v>
                </c:pt>
                <c:pt idx="2" formatCode="0.000000">
                  <c:v>0.40824829046386307</c:v>
                </c:pt>
                <c:pt idx="3" formatCode="0.000000">
                  <c:v>0.35355339059327379</c:v>
                </c:pt>
                <c:pt idx="4" formatCode="0.000000">
                  <c:v>0.316227766016838</c:v>
                </c:pt>
                <c:pt idx="5" formatCode="0.000000">
                  <c:v>0.28867513459481292</c:v>
                </c:pt>
                <c:pt idx="6" formatCode="0.000000">
                  <c:v>0.26726124191242445</c:v>
                </c:pt>
                <c:pt idx="7">
                  <c:v>0.25</c:v>
                </c:pt>
                <c:pt idx="8" formatCode="0.000000">
                  <c:v>0.23570226039551587</c:v>
                </c:pt>
                <c:pt idx="9" formatCode="0.000000">
                  <c:v>0.22360679774997902</c:v>
                </c:pt>
                <c:pt idx="10" formatCode="0.000000">
                  <c:v>0.21320071635561047</c:v>
                </c:pt>
                <c:pt idx="11" formatCode="0.000000">
                  <c:v>0.20412414523193154</c:v>
                </c:pt>
                <c:pt idx="12" formatCode="0.000000">
                  <c:v>0.19611613513818404</c:v>
                </c:pt>
                <c:pt idx="13" formatCode="0.000000">
                  <c:v>0.18898223650461365</c:v>
                </c:pt>
                <c:pt idx="14" formatCode="0.000000">
                  <c:v>0.18257418583505541</c:v>
                </c:pt>
                <c:pt idx="15" formatCode="0.000000">
                  <c:v>0.17677669529663689</c:v>
                </c:pt>
                <c:pt idx="16" formatCode="0.000000">
                  <c:v>0.17149858514250887</c:v>
                </c:pt>
                <c:pt idx="17" formatCode="0.000000">
                  <c:v>0.16666666666666669</c:v>
                </c:pt>
                <c:pt idx="18" formatCode="0.000000">
                  <c:v>0.16222142113076257</c:v>
                </c:pt>
                <c:pt idx="19" formatCode="0.000000">
                  <c:v>0.158113883008419</c:v>
                </c:pt>
              </c:numCache>
            </c:numRef>
          </c:val>
        </c:ser>
        <c:ser>
          <c:idx val="1"/>
          <c:order val="1"/>
          <c:tx>
            <c:strRef>
              <c:f>'PWM Seno'!$D$8</c:f>
              <c:strCache>
                <c:ptCount val="1"/>
                <c:pt idx="0">
                  <c:v>V. Medio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'PWM Seno'!$D$9:$D$28</c:f>
              <c:numCache>
                <c:formatCode>0.000000</c:formatCode>
                <c:ptCount val="20"/>
                <c:pt idx="0">
                  <c:v>0.63660361182949765</c:v>
                </c:pt>
                <c:pt idx="1">
                  <c:v>0.31830180591474883</c:v>
                </c:pt>
                <c:pt idx="2">
                  <c:v>0.21220120394316591</c:v>
                </c:pt>
                <c:pt idx="3">
                  <c:v>0.15915090295737441</c:v>
                </c:pt>
                <c:pt idx="4">
                  <c:v>0.12732072236589953</c:v>
                </c:pt>
                <c:pt idx="5">
                  <c:v>0.10610060197158296</c:v>
                </c:pt>
                <c:pt idx="6">
                  <c:v>9.0943373118499676E-2</c:v>
                </c:pt>
                <c:pt idx="7">
                  <c:v>7.9575451478687206E-2</c:v>
                </c:pt>
                <c:pt idx="8">
                  <c:v>7.0733734647721966E-2</c:v>
                </c:pt>
                <c:pt idx="9">
                  <c:v>6.3660361182949765E-2</c:v>
                </c:pt>
                <c:pt idx="10">
                  <c:v>5.787305562086343E-2</c:v>
                </c:pt>
                <c:pt idx="11">
                  <c:v>5.3050300985791478E-2</c:v>
                </c:pt>
                <c:pt idx="12">
                  <c:v>4.8969508602269056E-2</c:v>
                </c:pt>
                <c:pt idx="13">
                  <c:v>4.5471686559249838E-2</c:v>
                </c:pt>
                <c:pt idx="14">
                  <c:v>4.2440240788633177E-2</c:v>
                </c:pt>
                <c:pt idx="15">
                  <c:v>3.9787725739343603E-2</c:v>
                </c:pt>
                <c:pt idx="16">
                  <c:v>3.7447271284088098E-2</c:v>
                </c:pt>
                <c:pt idx="17">
                  <c:v>3.5366867323860983E-2</c:v>
                </c:pt>
                <c:pt idx="18">
                  <c:v>3.3505453254184088E-2</c:v>
                </c:pt>
                <c:pt idx="19">
                  <c:v>3.1830180591474883E-2</c:v>
                </c:pt>
              </c:numCache>
            </c:numRef>
          </c:val>
        </c:ser>
        <c:marker val="1"/>
        <c:axId val="75830784"/>
        <c:axId val="75832320"/>
      </c:lineChart>
      <c:catAx>
        <c:axId val="75830784"/>
        <c:scaling>
          <c:orientation val="minMax"/>
        </c:scaling>
        <c:axPos val="b"/>
        <c:majorGridlines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solidFill>
                  <a:schemeClr val="tx1"/>
                </a:solidFill>
              </a:defRPr>
            </a:pPr>
            <a:endParaRPr lang="es-AR"/>
          </a:p>
        </c:txPr>
        <c:crossAx val="75832320"/>
        <c:crosses val="autoZero"/>
        <c:auto val="1"/>
        <c:lblAlgn val="ctr"/>
        <c:lblOffset val="100"/>
      </c:catAx>
      <c:valAx>
        <c:axId val="75832320"/>
        <c:scaling>
          <c:orientation val="minMax"/>
        </c:scaling>
        <c:axPos val="l"/>
        <c:majorGridlines/>
        <c:numFmt formatCode="0.00" sourceLinked="0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 baseline="0"/>
            </a:pPr>
            <a:endParaRPr lang="es-AR"/>
          </a:p>
        </c:txPr>
        <c:crossAx val="7583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44230842201352"/>
          <c:y val="0.36050432551212802"/>
          <c:w val="0.21676511700405271"/>
          <c:h val="0.15332452055556126"/>
        </c:manualLayout>
      </c:layout>
      <c:spPr>
        <a:solidFill>
          <a:schemeClr val="bg1"/>
        </a:solidFill>
      </c:spPr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n-US"/>
              <a:t>Diferencia en dB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9666186253029824E-2"/>
          <c:y val="0.15344672284608343"/>
          <c:w val="0.87571694274046596"/>
          <c:h val="0.76630380853020064"/>
        </c:manualLayout>
      </c:layout>
      <c:scatterChart>
        <c:scatterStyle val="smoothMarker"/>
        <c:ser>
          <c:idx val="0"/>
          <c:order val="0"/>
          <c:tx>
            <c:strRef>
              <c:f>'PWM Seno'!$B$3</c:f>
              <c:strCache>
                <c:ptCount val="1"/>
                <c:pt idx="0">
                  <c:v>seno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'PWM Seno'!$A$9:$A$28</c:f>
              <c:numCache>
                <c:formatCode>#\ ?/?</c:formatCode>
                <c:ptCount val="20"/>
                <c:pt idx="0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0.2</c:v>
                </c:pt>
                <c:pt idx="5">
                  <c:v>0.16666666666666666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0.1111111111111111</c:v>
                </c:pt>
                <c:pt idx="9" formatCode="#\ ??/??">
                  <c:v>0.1</c:v>
                </c:pt>
                <c:pt idx="10" formatCode="#\ ??/??">
                  <c:v>9.0909090909090912E-2</c:v>
                </c:pt>
                <c:pt idx="11" formatCode="#\ ??/??">
                  <c:v>8.3333333333333329E-2</c:v>
                </c:pt>
                <c:pt idx="12" formatCode="#\ ??/??">
                  <c:v>7.6923076923076927E-2</c:v>
                </c:pt>
                <c:pt idx="13" formatCode="#\ ??/??">
                  <c:v>7.1428571428571425E-2</c:v>
                </c:pt>
                <c:pt idx="14" formatCode="#\ ??/??">
                  <c:v>6.6666666666666666E-2</c:v>
                </c:pt>
                <c:pt idx="15" formatCode="#\ ??/??">
                  <c:v>6.25E-2</c:v>
                </c:pt>
                <c:pt idx="16" formatCode="#\ ??/??">
                  <c:v>5.8823529411764705E-2</c:v>
                </c:pt>
                <c:pt idx="17" formatCode="#\ ??/??">
                  <c:v>5.5555555555555552E-2</c:v>
                </c:pt>
                <c:pt idx="18" formatCode="#\ ??/??">
                  <c:v>5.2631578947368418E-2</c:v>
                </c:pt>
                <c:pt idx="19" formatCode="#\ ??/??">
                  <c:v>0.05</c:v>
                </c:pt>
              </c:numCache>
            </c:numRef>
          </c:xVal>
          <c:yVal>
            <c:numRef>
              <c:f>'PWM Seno'!$H$9:$H$28</c:f>
              <c:numCache>
                <c:formatCode>General</c:formatCode>
                <c:ptCount val="20"/>
                <c:pt idx="0">
                  <c:v>0</c:v>
                </c:pt>
                <c:pt idx="1">
                  <c:v>3.0102999566398125</c:v>
                </c:pt>
                <c:pt idx="2" formatCode="0.000000">
                  <c:v>4.7712125471966242</c:v>
                </c:pt>
                <c:pt idx="3" formatCode="0.000000">
                  <c:v>6.0205999132796242</c:v>
                </c:pt>
                <c:pt idx="4">
                  <c:v>6.9897000433601866</c:v>
                </c:pt>
                <c:pt idx="5" formatCode="0.000000">
                  <c:v>7.781512503836435</c:v>
                </c:pt>
                <c:pt idx="6" formatCode="0.000000">
                  <c:v>8.4509804001425675</c:v>
                </c:pt>
                <c:pt idx="7" formatCode="0.000000">
                  <c:v>9.0308998699194358</c:v>
                </c:pt>
                <c:pt idx="8" formatCode="0.000000">
                  <c:v>9.5424250943932485</c:v>
                </c:pt>
                <c:pt idx="9">
                  <c:v>9.9999999999999982</c:v>
                </c:pt>
                <c:pt idx="10" formatCode="0.000000">
                  <c:v>10.41392685158225</c:v>
                </c:pt>
                <c:pt idx="11" formatCode="0.000000">
                  <c:v>10.791812460476249</c:v>
                </c:pt>
                <c:pt idx="12" formatCode="0.000000">
                  <c:v>11.139433523068368</c:v>
                </c:pt>
                <c:pt idx="13" formatCode="0.000000">
                  <c:v>11.46128035678238</c:v>
                </c:pt>
                <c:pt idx="14" formatCode="0.000000">
                  <c:v>11.760912590556812</c:v>
                </c:pt>
                <c:pt idx="15">
                  <c:v>12.041199826559248</c:v>
                </c:pt>
                <c:pt idx="16" formatCode="0.000000">
                  <c:v>12.304489213782738</c:v>
                </c:pt>
                <c:pt idx="17" formatCode="0.000000">
                  <c:v>12.552725051033061</c:v>
                </c:pt>
                <c:pt idx="18" formatCode="0.000000">
                  <c:v>12.787536009528289</c:v>
                </c:pt>
                <c:pt idx="19">
                  <c:v>13.010299956639811</c:v>
                </c:pt>
              </c:numCache>
            </c:numRef>
          </c:yVal>
          <c:smooth val="1"/>
        </c:ser>
        <c:axId val="75860224"/>
        <c:axId val="75862016"/>
      </c:scatterChart>
      <c:valAx>
        <c:axId val="75860224"/>
        <c:scaling>
          <c:orientation val="maxMin"/>
          <c:max val="1"/>
        </c:scaling>
        <c:axPos val="b"/>
        <c:majorGridlines/>
        <c:numFmt formatCode="General" sourceLinked="0"/>
        <c:minorTickMark val="out"/>
        <c:tickLblPos val="nextTo"/>
        <c:spPr>
          <a:ln w="19050"/>
        </c:spPr>
        <c:txPr>
          <a:bodyPr/>
          <a:lstStyle/>
          <a:p>
            <a:pPr>
              <a:defRPr sz="800" baseline="0"/>
            </a:pPr>
            <a:endParaRPr lang="es-AR"/>
          </a:p>
        </c:txPr>
        <c:crossAx val="75862016"/>
        <c:crosses val="autoZero"/>
        <c:crossBetween val="midCat"/>
        <c:majorUnit val="0.1"/>
        <c:minorUnit val="2.0000000000000011E-2"/>
      </c:valAx>
      <c:valAx>
        <c:axId val="75862016"/>
        <c:scaling>
          <c:orientation val="minMax"/>
        </c:scaling>
        <c:axPos val="r"/>
        <c:majorGridlines/>
        <c:numFmt formatCode="General" sourceLinked="1"/>
        <c:majorTickMark val="in"/>
        <c:minorTickMark val="in"/>
        <c:tickLblPos val="high"/>
        <c:spPr>
          <a:ln w="19050"/>
        </c:spPr>
        <c:crossAx val="75860224"/>
        <c:crossesAt val="1"/>
        <c:crossBetween val="midCat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>
        <c:manualLayout>
          <c:layoutTarget val="inner"/>
          <c:xMode val="edge"/>
          <c:yMode val="edge"/>
          <c:x val="9.1997189942335286E-2"/>
          <c:y val="4.1006524307217684E-2"/>
          <c:w val="0.87445891754237037"/>
          <c:h val="0.84430596133343183"/>
        </c:manualLayout>
      </c:layout>
      <c:scatterChart>
        <c:scatterStyle val="smoothMarker"/>
        <c:ser>
          <c:idx val="0"/>
          <c:order val="0"/>
          <c:tx>
            <c:v>Diferencia F.Cresta</c:v>
          </c:tx>
          <c:spPr>
            <a:ln>
              <a:solidFill>
                <a:srgbClr val="1F497D"/>
              </a:solidFill>
            </a:ln>
          </c:spPr>
          <c:marker>
            <c:symbol val="none"/>
          </c:marker>
          <c:xVal>
            <c:numRef>
              <c:f>'PWM Seno'!$E$9:$E$28</c:f>
              <c:numCache>
                <c:formatCode>General</c:formatCode>
                <c:ptCount val="20"/>
                <c:pt idx="0" formatCode="0.000000">
                  <c:v>1.4142135623730949</c:v>
                </c:pt>
                <c:pt idx="1">
                  <c:v>2</c:v>
                </c:pt>
                <c:pt idx="2" formatCode="0.000000">
                  <c:v>2.4494897427831779</c:v>
                </c:pt>
                <c:pt idx="3" formatCode="0.000000">
                  <c:v>2.8284271247461898</c:v>
                </c:pt>
                <c:pt idx="4" formatCode="0.000000">
                  <c:v>3.1622776601683786</c:v>
                </c:pt>
                <c:pt idx="5" formatCode="0.000000">
                  <c:v>3.4641016151377539</c:v>
                </c:pt>
                <c:pt idx="6" formatCode="0.000000">
                  <c:v>3.7416573867739404</c:v>
                </c:pt>
                <c:pt idx="7">
                  <c:v>4</c:v>
                </c:pt>
                <c:pt idx="8" formatCode="0.000000">
                  <c:v>4.2426406871192848</c:v>
                </c:pt>
                <c:pt idx="9" formatCode="0.000000">
                  <c:v>4.4721359549995787</c:v>
                </c:pt>
                <c:pt idx="10" formatCode="0.000000">
                  <c:v>4.6904157598234288</c:v>
                </c:pt>
                <c:pt idx="11" formatCode="0.000000">
                  <c:v>4.8989794855663558</c:v>
                </c:pt>
                <c:pt idx="12" formatCode="0.000000">
                  <c:v>5.0990195135927845</c:v>
                </c:pt>
                <c:pt idx="13" formatCode="0.000000">
                  <c:v>5.2915026221291797</c:v>
                </c:pt>
                <c:pt idx="14" formatCode="0.000000">
                  <c:v>5.4772255750516603</c:v>
                </c:pt>
                <c:pt idx="15" formatCode="0.000000">
                  <c:v>5.6568542494923797</c:v>
                </c:pt>
                <c:pt idx="16" formatCode="0.000000">
                  <c:v>5.830951894845299</c:v>
                </c:pt>
                <c:pt idx="17">
                  <c:v>5.9999999999999991</c:v>
                </c:pt>
                <c:pt idx="18">
                  <c:v>6.1644140029689751</c:v>
                </c:pt>
                <c:pt idx="19" formatCode="0.000000">
                  <c:v>6.3245553203367573</c:v>
                </c:pt>
              </c:numCache>
            </c:numRef>
          </c:xVal>
          <c:yVal>
            <c:numRef>
              <c:f>'PWM Seno'!$H$9:$H$28</c:f>
              <c:numCache>
                <c:formatCode>General</c:formatCode>
                <c:ptCount val="20"/>
                <c:pt idx="0">
                  <c:v>0</c:v>
                </c:pt>
                <c:pt idx="1">
                  <c:v>3.0102999566398125</c:v>
                </c:pt>
                <c:pt idx="2" formatCode="0.000000">
                  <c:v>4.7712125471966242</c:v>
                </c:pt>
                <c:pt idx="3" formatCode="0.000000">
                  <c:v>6.0205999132796242</c:v>
                </c:pt>
                <c:pt idx="4">
                  <c:v>6.9897000433601866</c:v>
                </c:pt>
                <c:pt idx="5" formatCode="0.000000">
                  <c:v>7.781512503836435</c:v>
                </c:pt>
                <c:pt idx="6" formatCode="0.000000">
                  <c:v>8.4509804001425675</c:v>
                </c:pt>
                <c:pt idx="7" formatCode="0.000000">
                  <c:v>9.0308998699194358</c:v>
                </c:pt>
                <c:pt idx="8" formatCode="0.000000">
                  <c:v>9.5424250943932485</c:v>
                </c:pt>
                <c:pt idx="9">
                  <c:v>9.9999999999999982</c:v>
                </c:pt>
                <c:pt idx="10" formatCode="0.000000">
                  <c:v>10.41392685158225</c:v>
                </c:pt>
                <c:pt idx="11" formatCode="0.000000">
                  <c:v>10.791812460476249</c:v>
                </c:pt>
                <c:pt idx="12" formatCode="0.000000">
                  <c:v>11.139433523068368</c:v>
                </c:pt>
                <c:pt idx="13" formatCode="0.000000">
                  <c:v>11.46128035678238</c:v>
                </c:pt>
                <c:pt idx="14" formatCode="0.000000">
                  <c:v>11.760912590556812</c:v>
                </c:pt>
                <c:pt idx="15">
                  <c:v>12.041199826559248</c:v>
                </c:pt>
                <c:pt idx="16" formatCode="0.000000">
                  <c:v>12.304489213782738</c:v>
                </c:pt>
                <c:pt idx="17" formatCode="0.000000">
                  <c:v>12.552725051033061</c:v>
                </c:pt>
                <c:pt idx="18" formatCode="0.000000">
                  <c:v>12.787536009528289</c:v>
                </c:pt>
                <c:pt idx="19">
                  <c:v>13.010299956639811</c:v>
                </c:pt>
              </c:numCache>
            </c:numRef>
          </c:yVal>
          <c:smooth val="1"/>
        </c:ser>
        <c:axId val="75876224"/>
        <c:axId val="75877760"/>
      </c:scatterChart>
      <c:valAx>
        <c:axId val="75876224"/>
        <c:scaling>
          <c:orientation val="minMax"/>
          <c:min val="1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Crest</a:t>
                </a:r>
                <a:r>
                  <a:rPr lang="es-AR" baseline="0"/>
                  <a:t> Factor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0.82946833318697621"/>
              <c:y val="0.94384105282321551"/>
            </c:manualLayout>
          </c:layout>
        </c:title>
        <c:numFmt formatCode="General" sourceLinked="0"/>
        <c:minorTickMark val="out"/>
        <c:tickLblPos val="nextTo"/>
        <c:spPr>
          <a:ln w="19050">
            <a:solidFill>
              <a:schemeClr val="tx1"/>
            </a:solidFill>
          </a:ln>
        </c:spPr>
        <c:crossAx val="75877760"/>
        <c:crosses val="autoZero"/>
        <c:crossBetween val="midCat"/>
        <c:majorUnit val="0.5"/>
        <c:minorUnit val="0.1"/>
      </c:valAx>
      <c:valAx>
        <c:axId val="758777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Decibels</a:t>
                </a:r>
              </a:p>
            </c:rich>
          </c:tx>
          <c:layout>
            <c:manualLayout>
              <c:xMode val="edge"/>
              <c:yMode val="edge"/>
              <c:x val="4.9566294919454771E-3"/>
              <c:y val="2.5809605627527609E-2"/>
            </c:manualLayout>
          </c:layout>
        </c:title>
        <c:numFmt formatCode="General" sourceLinked="1"/>
        <c:minorTickMark val="out"/>
        <c:tickLblPos val="nextTo"/>
        <c:spPr>
          <a:ln w="19050">
            <a:solidFill>
              <a:schemeClr val="tx1"/>
            </a:solidFill>
          </a:ln>
        </c:spPr>
        <c:crossAx val="75876224"/>
        <c:crosses val="autoZero"/>
        <c:crossBetween val="midCat"/>
        <c:majorUnit val="2"/>
        <c:minorUnit val="0.4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>
              <a:defRPr/>
            </a:pPr>
            <a:r>
              <a:rPr lang="en-US"/>
              <a:t>señal rectificada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Trapezio!$B$6</c:f>
              <c:strCache>
                <c:ptCount val="1"/>
                <c:pt idx="0">
                  <c:v>señal</c:v>
                </c:pt>
              </c:strCache>
            </c:strRef>
          </c:tx>
          <c:marker>
            <c:symbol val="none"/>
          </c:marker>
          <c:xVal>
            <c:numRef>
              <c:f>Trapezio!$A$7:$A$367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xVal>
          <c:yVal>
            <c:numRef>
              <c:f>Trapezio!$B$7:$B$367</c:f>
              <c:numCache>
                <c:formatCode>General</c:formatCode>
                <c:ptCount val="361"/>
                <c:pt idx="0">
                  <c:v>0</c:v>
                </c:pt>
                <c:pt idx="1">
                  <c:v>2.2222222222222223E-2</c:v>
                </c:pt>
                <c:pt idx="2">
                  <c:v>4.4444444444444446E-2</c:v>
                </c:pt>
                <c:pt idx="3">
                  <c:v>6.6666666666666666E-2</c:v>
                </c:pt>
                <c:pt idx="4">
                  <c:v>8.8888888888888892E-2</c:v>
                </c:pt>
                <c:pt idx="5">
                  <c:v>0.11111111111111112</c:v>
                </c:pt>
                <c:pt idx="6">
                  <c:v>0.13333333333333333</c:v>
                </c:pt>
                <c:pt idx="7">
                  <c:v>0.15555555555555556</c:v>
                </c:pt>
                <c:pt idx="8">
                  <c:v>0.17777777777777778</c:v>
                </c:pt>
                <c:pt idx="9">
                  <c:v>0.2</c:v>
                </c:pt>
                <c:pt idx="10">
                  <c:v>0.22222222222222224</c:v>
                </c:pt>
                <c:pt idx="11">
                  <c:v>0.24444444444444446</c:v>
                </c:pt>
                <c:pt idx="12">
                  <c:v>0.26666666666666666</c:v>
                </c:pt>
                <c:pt idx="13">
                  <c:v>0.28888888888888886</c:v>
                </c:pt>
                <c:pt idx="14">
                  <c:v>0.31111111111111106</c:v>
                </c:pt>
                <c:pt idx="15">
                  <c:v>0.33333333333333326</c:v>
                </c:pt>
                <c:pt idx="16">
                  <c:v>0.35555555555555546</c:v>
                </c:pt>
                <c:pt idx="17">
                  <c:v>0.37777777777777766</c:v>
                </c:pt>
                <c:pt idx="18">
                  <c:v>0.39999999999999986</c:v>
                </c:pt>
                <c:pt idx="19">
                  <c:v>0.42222222222222205</c:v>
                </c:pt>
                <c:pt idx="20">
                  <c:v>0.44444444444444425</c:v>
                </c:pt>
                <c:pt idx="21">
                  <c:v>0.46666666666666645</c:v>
                </c:pt>
                <c:pt idx="22">
                  <c:v>0.48888888888888865</c:v>
                </c:pt>
                <c:pt idx="23">
                  <c:v>0.51111111111111085</c:v>
                </c:pt>
                <c:pt idx="24">
                  <c:v>0.5333333333333331</c:v>
                </c:pt>
                <c:pt idx="25">
                  <c:v>0.55555555555555536</c:v>
                </c:pt>
                <c:pt idx="26">
                  <c:v>0.57777777777777761</c:v>
                </c:pt>
                <c:pt idx="27">
                  <c:v>0.59999999999999987</c:v>
                </c:pt>
                <c:pt idx="28">
                  <c:v>0.62222222222222212</c:v>
                </c:pt>
                <c:pt idx="29">
                  <c:v>0.64444444444444438</c:v>
                </c:pt>
                <c:pt idx="30">
                  <c:v>0.66666666666666663</c:v>
                </c:pt>
                <c:pt idx="31">
                  <c:v>0.68888888888888888</c:v>
                </c:pt>
                <c:pt idx="32">
                  <c:v>0.71111111111111114</c:v>
                </c:pt>
                <c:pt idx="33">
                  <c:v>0.73333333333333339</c:v>
                </c:pt>
                <c:pt idx="34">
                  <c:v>0.75555555555555565</c:v>
                </c:pt>
                <c:pt idx="35">
                  <c:v>0.7777777777777779</c:v>
                </c:pt>
                <c:pt idx="36">
                  <c:v>0.80000000000000016</c:v>
                </c:pt>
                <c:pt idx="37">
                  <c:v>0.82222222222222241</c:v>
                </c:pt>
                <c:pt idx="38">
                  <c:v>0.84444444444444466</c:v>
                </c:pt>
                <c:pt idx="39">
                  <c:v>0.86666666666666692</c:v>
                </c:pt>
                <c:pt idx="40">
                  <c:v>0.88888888888888917</c:v>
                </c:pt>
                <c:pt idx="41">
                  <c:v>0.91111111111111143</c:v>
                </c:pt>
                <c:pt idx="42">
                  <c:v>0.93333333333333368</c:v>
                </c:pt>
                <c:pt idx="43">
                  <c:v>0.95555555555555594</c:v>
                </c:pt>
                <c:pt idx="44">
                  <c:v>0.97777777777777819</c:v>
                </c:pt>
                <c:pt idx="45">
                  <c:v>1.0000000000000004</c:v>
                </c:pt>
                <c:pt idx="46">
                  <c:v>1.2000000000000004</c:v>
                </c:pt>
                <c:pt idx="47">
                  <c:v>1.4000000000000004</c:v>
                </c:pt>
                <c:pt idx="48">
                  <c:v>1.6000000000000003</c:v>
                </c:pt>
                <c:pt idx="49">
                  <c:v>1.8000000000000003</c:v>
                </c:pt>
                <c:pt idx="50">
                  <c:v>2.0000000000000004</c:v>
                </c:pt>
                <c:pt idx="51">
                  <c:v>2.2000000000000006</c:v>
                </c:pt>
                <c:pt idx="52">
                  <c:v>2.4000000000000008</c:v>
                </c:pt>
                <c:pt idx="53">
                  <c:v>2.600000000000001</c:v>
                </c:pt>
                <c:pt idx="54">
                  <c:v>2.8000000000000012</c:v>
                </c:pt>
                <c:pt idx="55">
                  <c:v>3.0000000000000013</c:v>
                </c:pt>
                <c:pt idx="56">
                  <c:v>3.2000000000000015</c:v>
                </c:pt>
                <c:pt idx="57">
                  <c:v>3.4000000000000017</c:v>
                </c:pt>
                <c:pt idx="58">
                  <c:v>3.6000000000000019</c:v>
                </c:pt>
                <c:pt idx="59">
                  <c:v>3.800000000000002</c:v>
                </c:pt>
                <c:pt idx="60">
                  <c:v>4.0000000000000018</c:v>
                </c:pt>
                <c:pt idx="61">
                  <c:v>4.200000000000002</c:v>
                </c:pt>
                <c:pt idx="62">
                  <c:v>4.4000000000000021</c:v>
                </c:pt>
                <c:pt idx="63">
                  <c:v>4.6000000000000023</c:v>
                </c:pt>
                <c:pt idx="64">
                  <c:v>4.8000000000000025</c:v>
                </c:pt>
                <c:pt idx="65">
                  <c:v>5.0000000000000027</c:v>
                </c:pt>
                <c:pt idx="66">
                  <c:v>5.2000000000000028</c:v>
                </c:pt>
                <c:pt idx="67">
                  <c:v>5.400000000000003</c:v>
                </c:pt>
                <c:pt idx="68">
                  <c:v>5.6000000000000032</c:v>
                </c:pt>
                <c:pt idx="69">
                  <c:v>5.8000000000000034</c:v>
                </c:pt>
                <c:pt idx="70">
                  <c:v>6.0000000000000036</c:v>
                </c:pt>
                <c:pt idx="71">
                  <c:v>6.2000000000000037</c:v>
                </c:pt>
                <c:pt idx="72">
                  <c:v>6.4000000000000039</c:v>
                </c:pt>
                <c:pt idx="73">
                  <c:v>6.6000000000000041</c:v>
                </c:pt>
                <c:pt idx="74">
                  <c:v>6.8000000000000043</c:v>
                </c:pt>
                <c:pt idx="75">
                  <c:v>7.0000000000000044</c:v>
                </c:pt>
                <c:pt idx="76">
                  <c:v>7.2000000000000046</c:v>
                </c:pt>
                <c:pt idx="77">
                  <c:v>7.4000000000000048</c:v>
                </c:pt>
                <c:pt idx="78">
                  <c:v>7.600000000000005</c:v>
                </c:pt>
                <c:pt idx="79">
                  <c:v>7.8000000000000052</c:v>
                </c:pt>
                <c:pt idx="80">
                  <c:v>8.0000000000000053</c:v>
                </c:pt>
                <c:pt idx="81">
                  <c:v>8.2000000000000046</c:v>
                </c:pt>
                <c:pt idx="82">
                  <c:v>8.4000000000000039</c:v>
                </c:pt>
                <c:pt idx="83">
                  <c:v>8.6000000000000032</c:v>
                </c:pt>
                <c:pt idx="84">
                  <c:v>8.8000000000000025</c:v>
                </c:pt>
                <c:pt idx="85">
                  <c:v>9.0000000000000018</c:v>
                </c:pt>
                <c:pt idx="86">
                  <c:v>9.2000000000000011</c:v>
                </c:pt>
                <c:pt idx="87">
                  <c:v>9.4</c:v>
                </c:pt>
                <c:pt idx="88">
                  <c:v>9.6</c:v>
                </c:pt>
                <c:pt idx="89">
                  <c:v>9.7999999999999989</c:v>
                </c:pt>
                <c:pt idx="90">
                  <c:v>9.9999999999999982</c:v>
                </c:pt>
                <c:pt idx="91">
                  <c:v>9.7999999999999989</c:v>
                </c:pt>
                <c:pt idx="92">
                  <c:v>9.6</c:v>
                </c:pt>
                <c:pt idx="93">
                  <c:v>9.4</c:v>
                </c:pt>
                <c:pt idx="94">
                  <c:v>9.2000000000000011</c:v>
                </c:pt>
                <c:pt idx="95">
                  <c:v>9.0000000000000018</c:v>
                </c:pt>
                <c:pt idx="96">
                  <c:v>8.8000000000000025</c:v>
                </c:pt>
                <c:pt idx="97">
                  <c:v>8.6000000000000032</c:v>
                </c:pt>
                <c:pt idx="98">
                  <c:v>8.4000000000000039</c:v>
                </c:pt>
                <c:pt idx="99">
                  <c:v>8.2000000000000046</c:v>
                </c:pt>
                <c:pt idx="100">
                  <c:v>8.0000000000000053</c:v>
                </c:pt>
                <c:pt idx="101">
                  <c:v>7.8000000000000052</c:v>
                </c:pt>
                <c:pt idx="102">
                  <c:v>7.600000000000005</c:v>
                </c:pt>
                <c:pt idx="103">
                  <c:v>7.4000000000000048</c:v>
                </c:pt>
                <c:pt idx="104">
                  <c:v>7.2000000000000046</c:v>
                </c:pt>
                <c:pt idx="105">
                  <c:v>7.0000000000000044</c:v>
                </c:pt>
                <c:pt idx="106">
                  <c:v>6.8000000000000043</c:v>
                </c:pt>
                <c:pt idx="107">
                  <c:v>6.6000000000000041</c:v>
                </c:pt>
                <c:pt idx="108">
                  <c:v>6.4000000000000039</c:v>
                </c:pt>
                <c:pt idx="109">
                  <c:v>6.2000000000000037</c:v>
                </c:pt>
                <c:pt idx="110">
                  <c:v>6.0000000000000036</c:v>
                </c:pt>
                <c:pt idx="111">
                  <c:v>5.8000000000000034</c:v>
                </c:pt>
                <c:pt idx="112">
                  <c:v>5.6000000000000032</c:v>
                </c:pt>
                <c:pt idx="113">
                  <c:v>5.400000000000003</c:v>
                </c:pt>
                <c:pt idx="114">
                  <c:v>5.2000000000000028</c:v>
                </c:pt>
                <c:pt idx="115">
                  <c:v>5.0000000000000027</c:v>
                </c:pt>
                <c:pt idx="116">
                  <c:v>4.8000000000000025</c:v>
                </c:pt>
                <c:pt idx="117">
                  <c:v>4.6000000000000023</c:v>
                </c:pt>
                <c:pt idx="118">
                  <c:v>4.4000000000000021</c:v>
                </c:pt>
                <c:pt idx="119">
                  <c:v>4.200000000000002</c:v>
                </c:pt>
                <c:pt idx="120">
                  <c:v>4.0000000000000018</c:v>
                </c:pt>
                <c:pt idx="121">
                  <c:v>3.8000000000000016</c:v>
                </c:pt>
                <c:pt idx="122">
                  <c:v>3.6000000000000014</c:v>
                </c:pt>
                <c:pt idx="123">
                  <c:v>3.4000000000000012</c:v>
                </c:pt>
                <c:pt idx="124">
                  <c:v>3.2000000000000011</c:v>
                </c:pt>
                <c:pt idx="125">
                  <c:v>3.0000000000000009</c:v>
                </c:pt>
                <c:pt idx="126">
                  <c:v>2.8000000000000007</c:v>
                </c:pt>
                <c:pt idx="127">
                  <c:v>2.6000000000000005</c:v>
                </c:pt>
                <c:pt idx="128">
                  <c:v>2.4000000000000004</c:v>
                </c:pt>
                <c:pt idx="129">
                  <c:v>2.2000000000000002</c:v>
                </c:pt>
                <c:pt idx="130">
                  <c:v>2</c:v>
                </c:pt>
                <c:pt idx="131">
                  <c:v>1.8</c:v>
                </c:pt>
                <c:pt idx="132">
                  <c:v>1.6</c:v>
                </c:pt>
                <c:pt idx="133">
                  <c:v>1.4000000000000001</c:v>
                </c:pt>
                <c:pt idx="134">
                  <c:v>1.2000000000000002</c:v>
                </c:pt>
                <c:pt idx="135">
                  <c:v>1.0000000000000002</c:v>
                </c:pt>
                <c:pt idx="136">
                  <c:v>0.97777777777777797</c:v>
                </c:pt>
                <c:pt idx="137">
                  <c:v>0.95555555555555571</c:v>
                </c:pt>
                <c:pt idx="138">
                  <c:v>0.93333333333333346</c:v>
                </c:pt>
                <c:pt idx="139">
                  <c:v>0.9111111111111112</c:v>
                </c:pt>
                <c:pt idx="140">
                  <c:v>0.88888888888888895</c:v>
                </c:pt>
                <c:pt idx="141">
                  <c:v>0.8666666666666667</c:v>
                </c:pt>
                <c:pt idx="142">
                  <c:v>0.84444444444444444</c:v>
                </c:pt>
                <c:pt idx="143">
                  <c:v>0.82222222222222219</c:v>
                </c:pt>
                <c:pt idx="144">
                  <c:v>0.79999999999999993</c:v>
                </c:pt>
                <c:pt idx="145">
                  <c:v>0.77777777777777768</c:v>
                </c:pt>
                <c:pt idx="146">
                  <c:v>0.75555555555555542</c:v>
                </c:pt>
                <c:pt idx="147">
                  <c:v>0.73333333333333317</c:v>
                </c:pt>
                <c:pt idx="148">
                  <c:v>0.71111111111111092</c:v>
                </c:pt>
                <c:pt idx="149">
                  <c:v>0.68888888888888866</c:v>
                </c:pt>
                <c:pt idx="150">
                  <c:v>0.66666666666666641</c:v>
                </c:pt>
                <c:pt idx="151">
                  <c:v>0.64444444444444415</c:v>
                </c:pt>
                <c:pt idx="152">
                  <c:v>0.6222222222222219</c:v>
                </c:pt>
                <c:pt idx="153">
                  <c:v>0.59999999999999964</c:v>
                </c:pt>
                <c:pt idx="154">
                  <c:v>0.57777777777777739</c:v>
                </c:pt>
                <c:pt idx="155">
                  <c:v>0.55555555555555514</c:v>
                </c:pt>
                <c:pt idx="156">
                  <c:v>0.53333333333333288</c:v>
                </c:pt>
                <c:pt idx="157">
                  <c:v>0.51111111111111063</c:v>
                </c:pt>
                <c:pt idx="158">
                  <c:v>0.48888888888888843</c:v>
                </c:pt>
                <c:pt idx="159">
                  <c:v>0.46666666666666623</c:v>
                </c:pt>
                <c:pt idx="160">
                  <c:v>0.44444444444444403</c:v>
                </c:pt>
                <c:pt idx="161">
                  <c:v>0.42222222222222183</c:v>
                </c:pt>
                <c:pt idx="162">
                  <c:v>0.39999999999999963</c:v>
                </c:pt>
                <c:pt idx="163">
                  <c:v>0.37777777777777743</c:v>
                </c:pt>
                <c:pt idx="164">
                  <c:v>0.35555555555555524</c:v>
                </c:pt>
                <c:pt idx="165">
                  <c:v>0.33333333333333304</c:v>
                </c:pt>
                <c:pt idx="166">
                  <c:v>0.31111111111111084</c:v>
                </c:pt>
                <c:pt idx="167">
                  <c:v>0.28888888888888864</c:v>
                </c:pt>
                <c:pt idx="168">
                  <c:v>0.26666666666666644</c:v>
                </c:pt>
                <c:pt idx="169">
                  <c:v>0.24444444444444421</c:v>
                </c:pt>
                <c:pt idx="170">
                  <c:v>0.22222222222222199</c:v>
                </c:pt>
                <c:pt idx="171">
                  <c:v>0.19999999999999976</c:v>
                </c:pt>
                <c:pt idx="172">
                  <c:v>0.17777777777777753</c:v>
                </c:pt>
                <c:pt idx="173">
                  <c:v>0.15555555555555531</c:v>
                </c:pt>
                <c:pt idx="174">
                  <c:v>0.13333333333333308</c:v>
                </c:pt>
                <c:pt idx="175">
                  <c:v>0.11111111111111086</c:v>
                </c:pt>
                <c:pt idx="176">
                  <c:v>8.8888888888888629E-2</c:v>
                </c:pt>
                <c:pt idx="177">
                  <c:v>6.6666666666666402E-2</c:v>
                </c:pt>
                <c:pt idx="178">
                  <c:v>4.4444444444444176E-2</c:v>
                </c:pt>
                <c:pt idx="179">
                  <c:v>2.2222222222221952E-2</c:v>
                </c:pt>
                <c:pt idx="180">
                  <c:v>0</c:v>
                </c:pt>
                <c:pt idx="181">
                  <c:v>2.2222222222222223E-2</c:v>
                </c:pt>
                <c:pt idx="182">
                  <c:v>4.4444444444444446E-2</c:v>
                </c:pt>
                <c:pt idx="183">
                  <c:v>6.6666666666666666E-2</c:v>
                </c:pt>
                <c:pt idx="184">
                  <c:v>8.8888888888888892E-2</c:v>
                </c:pt>
                <c:pt idx="185">
                  <c:v>0.11111111111111112</c:v>
                </c:pt>
                <c:pt idx="186">
                  <c:v>0.13333333333333333</c:v>
                </c:pt>
                <c:pt idx="187">
                  <c:v>0.15555555555555556</c:v>
                </c:pt>
                <c:pt idx="188">
                  <c:v>0.17777777777777778</c:v>
                </c:pt>
                <c:pt idx="189">
                  <c:v>0.2</c:v>
                </c:pt>
                <c:pt idx="190">
                  <c:v>0.22222222222222224</c:v>
                </c:pt>
                <c:pt idx="191">
                  <c:v>0.24444444444444446</c:v>
                </c:pt>
                <c:pt idx="192">
                  <c:v>0.26666666666666666</c:v>
                </c:pt>
                <c:pt idx="193">
                  <c:v>0.28888888888888886</c:v>
                </c:pt>
                <c:pt idx="194">
                  <c:v>0.31111111111111106</c:v>
                </c:pt>
                <c:pt idx="195">
                  <c:v>0.33333333333333326</c:v>
                </c:pt>
                <c:pt idx="196">
                  <c:v>0.35555555555555546</c:v>
                </c:pt>
                <c:pt idx="197">
                  <c:v>0.37777777777777766</c:v>
                </c:pt>
                <c:pt idx="198">
                  <c:v>0.39999999999999986</c:v>
                </c:pt>
                <c:pt idx="199">
                  <c:v>0.42222222222222205</c:v>
                </c:pt>
                <c:pt idx="200">
                  <c:v>0.44444444444444425</c:v>
                </c:pt>
                <c:pt idx="201">
                  <c:v>0.46666666666666645</c:v>
                </c:pt>
                <c:pt idx="202">
                  <c:v>0.48888888888888865</c:v>
                </c:pt>
                <c:pt idx="203">
                  <c:v>0.51111111111111085</c:v>
                </c:pt>
                <c:pt idx="204">
                  <c:v>0.5333333333333331</c:v>
                </c:pt>
                <c:pt idx="205">
                  <c:v>0.55555555555555536</c:v>
                </c:pt>
                <c:pt idx="206">
                  <c:v>0.57777777777777761</c:v>
                </c:pt>
                <c:pt idx="207">
                  <c:v>0.59999999999999987</c:v>
                </c:pt>
                <c:pt idx="208">
                  <c:v>0.62222222222222212</c:v>
                </c:pt>
                <c:pt idx="209">
                  <c:v>0.64444444444444438</c:v>
                </c:pt>
                <c:pt idx="210">
                  <c:v>0.66666666666666663</c:v>
                </c:pt>
                <c:pt idx="211">
                  <c:v>0.68888888888888888</c:v>
                </c:pt>
                <c:pt idx="212">
                  <c:v>0.71111111111111114</c:v>
                </c:pt>
                <c:pt idx="213">
                  <c:v>0.73333333333333339</c:v>
                </c:pt>
                <c:pt idx="214">
                  <c:v>0.75555555555555565</c:v>
                </c:pt>
                <c:pt idx="215">
                  <c:v>0.7777777777777779</c:v>
                </c:pt>
                <c:pt idx="216">
                  <c:v>0.80000000000000016</c:v>
                </c:pt>
                <c:pt idx="217">
                  <c:v>0.82222222222222241</c:v>
                </c:pt>
                <c:pt idx="218">
                  <c:v>0.84444444444444466</c:v>
                </c:pt>
                <c:pt idx="219">
                  <c:v>0.86666666666666692</c:v>
                </c:pt>
                <c:pt idx="220">
                  <c:v>0.88888888888888917</c:v>
                </c:pt>
                <c:pt idx="221">
                  <c:v>0.91111111111111143</c:v>
                </c:pt>
                <c:pt idx="222">
                  <c:v>0.93333333333333368</c:v>
                </c:pt>
                <c:pt idx="223">
                  <c:v>0.95555555555555594</c:v>
                </c:pt>
                <c:pt idx="224">
                  <c:v>0.97777777777777819</c:v>
                </c:pt>
                <c:pt idx="225">
                  <c:v>1.0000000000000004</c:v>
                </c:pt>
                <c:pt idx="226">
                  <c:v>1.2000000000000004</c:v>
                </c:pt>
                <c:pt idx="227">
                  <c:v>1.4000000000000004</c:v>
                </c:pt>
                <c:pt idx="228">
                  <c:v>1.6000000000000003</c:v>
                </c:pt>
                <c:pt idx="229">
                  <c:v>1.8000000000000003</c:v>
                </c:pt>
                <c:pt idx="230">
                  <c:v>2.0000000000000004</c:v>
                </c:pt>
                <c:pt idx="231">
                  <c:v>2.2000000000000006</c:v>
                </c:pt>
                <c:pt idx="232">
                  <c:v>2.4000000000000008</c:v>
                </c:pt>
                <c:pt idx="233">
                  <c:v>2.600000000000001</c:v>
                </c:pt>
                <c:pt idx="234">
                  <c:v>2.8000000000000012</c:v>
                </c:pt>
                <c:pt idx="235">
                  <c:v>3.0000000000000013</c:v>
                </c:pt>
                <c:pt idx="236">
                  <c:v>3.2000000000000015</c:v>
                </c:pt>
                <c:pt idx="237">
                  <c:v>3.4000000000000017</c:v>
                </c:pt>
                <c:pt idx="238">
                  <c:v>3.6000000000000019</c:v>
                </c:pt>
                <c:pt idx="239">
                  <c:v>3.800000000000002</c:v>
                </c:pt>
                <c:pt idx="240">
                  <c:v>4.0000000000000018</c:v>
                </c:pt>
                <c:pt idx="241">
                  <c:v>4.200000000000002</c:v>
                </c:pt>
                <c:pt idx="242">
                  <c:v>4.4000000000000021</c:v>
                </c:pt>
                <c:pt idx="243">
                  <c:v>4.6000000000000023</c:v>
                </c:pt>
                <c:pt idx="244">
                  <c:v>4.8000000000000025</c:v>
                </c:pt>
                <c:pt idx="245">
                  <c:v>5.0000000000000027</c:v>
                </c:pt>
                <c:pt idx="246">
                  <c:v>5.2000000000000028</c:v>
                </c:pt>
                <c:pt idx="247">
                  <c:v>5.400000000000003</c:v>
                </c:pt>
                <c:pt idx="248">
                  <c:v>5.6000000000000032</c:v>
                </c:pt>
                <c:pt idx="249">
                  <c:v>5.8000000000000034</c:v>
                </c:pt>
                <c:pt idx="250">
                  <c:v>6.0000000000000036</c:v>
                </c:pt>
                <c:pt idx="251">
                  <c:v>6.2000000000000037</c:v>
                </c:pt>
                <c:pt idx="252">
                  <c:v>6.4000000000000039</c:v>
                </c:pt>
                <c:pt idx="253">
                  <c:v>6.6000000000000041</c:v>
                </c:pt>
                <c:pt idx="254">
                  <c:v>6.8000000000000043</c:v>
                </c:pt>
                <c:pt idx="255">
                  <c:v>7.0000000000000044</c:v>
                </c:pt>
                <c:pt idx="256">
                  <c:v>7.2000000000000046</c:v>
                </c:pt>
                <c:pt idx="257">
                  <c:v>7.4000000000000048</c:v>
                </c:pt>
                <c:pt idx="258">
                  <c:v>7.600000000000005</c:v>
                </c:pt>
                <c:pt idx="259">
                  <c:v>7.8000000000000052</c:v>
                </c:pt>
                <c:pt idx="260">
                  <c:v>8.0000000000000053</c:v>
                </c:pt>
                <c:pt idx="261">
                  <c:v>8.2000000000000046</c:v>
                </c:pt>
                <c:pt idx="262">
                  <c:v>8.4000000000000039</c:v>
                </c:pt>
                <c:pt idx="263">
                  <c:v>8.6000000000000032</c:v>
                </c:pt>
                <c:pt idx="264">
                  <c:v>8.8000000000000025</c:v>
                </c:pt>
                <c:pt idx="265">
                  <c:v>9.0000000000000018</c:v>
                </c:pt>
                <c:pt idx="266">
                  <c:v>9.2000000000000011</c:v>
                </c:pt>
                <c:pt idx="267">
                  <c:v>9.4</c:v>
                </c:pt>
                <c:pt idx="268">
                  <c:v>9.6</c:v>
                </c:pt>
                <c:pt idx="269">
                  <c:v>9.7999999999999989</c:v>
                </c:pt>
                <c:pt idx="270">
                  <c:v>9.9999999999999982</c:v>
                </c:pt>
                <c:pt idx="271">
                  <c:v>9.7999999999999989</c:v>
                </c:pt>
                <c:pt idx="272">
                  <c:v>9.6</c:v>
                </c:pt>
                <c:pt idx="273">
                  <c:v>9.4</c:v>
                </c:pt>
                <c:pt idx="274">
                  <c:v>9.2000000000000011</c:v>
                </c:pt>
                <c:pt idx="275">
                  <c:v>9.0000000000000018</c:v>
                </c:pt>
                <c:pt idx="276">
                  <c:v>8.8000000000000025</c:v>
                </c:pt>
                <c:pt idx="277">
                  <c:v>8.6000000000000032</c:v>
                </c:pt>
                <c:pt idx="278">
                  <c:v>8.4000000000000039</c:v>
                </c:pt>
                <c:pt idx="279">
                  <c:v>8.2000000000000046</c:v>
                </c:pt>
                <c:pt idx="280">
                  <c:v>8.0000000000000053</c:v>
                </c:pt>
                <c:pt idx="281">
                  <c:v>7.8000000000000052</c:v>
                </c:pt>
                <c:pt idx="282">
                  <c:v>7.600000000000005</c:v>
                </c:pt>
                <c:pt idx="283">
                  <c:v>7.4000000000000048</c:v>
                </c:pt>
                <c:pt idx="284">
                  <c:v>7.2000000000000046</c:v>
                </c:pt>
                <c:pt idx="285">
                  <c:v>7.0000000000000044</c:v>
                </c:pt>
                <c:pt idx="286">
                  <c:v>6.8000000000000043</c:v>
                </c:pt>
                <c:pt idx="287">
                  <c:v>6.6000000000000041</c:v>
                </c:pt>
                <c:pt idx="288">
                  <c:v>6.4000000000000039</c:v>
                </c:pt>
                <c:pt idx="289">
                  <c:v>6.2000000000000037</c:v>
                </c:pt>
                <c:pt idx="290">
                  <c:v>6.0000000000000036</c:v>
                </c:pt>
                <c:pt idx="291">
                  <c:v>5.8000000000000034</c:v>
                </c:pt>
                <c:pt idx="292">
                  <c:v>5.6000000000000032</c:v>
                </c:pt>
                <c:pt idx="293">
                  <c:v>5.400000000000003</c:v>
                </c:pt>
                <c:pt idx="294">
                  <c:v>5.2000000000000028</c:v>
                </c:pt>
                <c:pt idx="295">
                  <c:v>5.0000000000000027</c:v>
                </c:pt>
                <c:pt idx="296">
                  <c:v>4.8000000000000025</c:v>
                </c:pt>
                <c:pt idx="297">
                  <c:v>4.6000000000000023</c:v>
                </c:pt>
                <c:pt idx="298">
                  <c:v>4.4000000000000021</c:v>
                </c:pt>
                <c:pt idx="299">
                  <c:v>4.200000000000002</c:v>
                </c:pt>
                <c:pt idx="300">
                  <c:v>4.0000000000000018</c:v>
                </c:pt>
                <c:pt idx="301">
                  <c:v>3.8000000000000016</c:v>
                </c:pt>
                <c:pt idx="302">
                  <c:v>3.6000000000000014</c:v>
                </c:pt>
                <c:pt idx="303">
                  <c:v>3.4000000000000012</c:v>
                </c:pt>
                <c:pt idx="304">
                  <c:v>3.2000000000000011</c:v>
                </c:pt>
                <c:pt idx="305">
                  <c:v>3.0000000000000009</c:v>
                </c:pt>
                <c:pt idx="306">
                  <c:v>2.8000000000000007</c:v>
                </c:pt>
                <c:pt idx="307">
                  <c:v>2.6000000000000005</c:v>
                </c:pt>
                <c:pt idx="308">
                  <c:v>2.4000000000000004</c:v>
                </c:pt>
                <c:pt idx="309">
                  <c:v>2.2000000000000002</c:v>
                </c:pt>
                <c:pt idx="310">
                  <c:v>2</c:v>
                </c:pt>
                <c:pt idx="311">
                  <c:v>1.8</c:v>
                </c:pt>
                <c:pt idx="312">
                  <c:v>1.6</c:v>
                </c:pt>
                <c:pt idx="313">
                  <c:v>1.4000000000000001</c:v>
                </c:pt>
                <c:pt idx="314">
                  <c:v>1.2000000000000002</c:v>
                </c:pt>
                <c:pt idx="315">
                  <c:v>1.0000000000000002</c:v>
                </c:pt>
                <c:pt idx="316">
                  <c:v>0.97777777777777797</c:v>
                </c:pt>
                <c:pt idx="317">
                  <c:v>0.95555555555555571</c:v>
                </c:pt>
                <c:pt idx="318">
                  <c:v>0.93333333333333346</c:v>
                </c:pt>
                <c:pt idx="319">
                  <c:v>0.9111111111111112</c:v>
                </c:pt>
                <c:pt idx="320">
                  <c:v>0.88888888888888895</c:v>
                </c:pt>
                <c:pt idx="321">
                  <c:v>0.8666666666666667</c:v>
                </c:pt>
                <c:pt idx="322">
                  <c:v>0.84444444444444444</c:v>
                </c:pt>
                <c:pt idx="323">
                  <c:v>0.82222222222222219</c:v>
                </c:pt>
                <c:pt idx="324">
                  <c:v>0.79999999999999993</c:v>
                </c:pt>
                <c:pt idx="325">
                  <c:v>0.77777777777777768</c:v>
                </c:pt>
                <c:pt idx="326">
                  <c:v>0.75555555555555542</c:v>
                </c:pt>
                <c:pt idx="327">
                  <c:v>0.73333333333333317</c:v>
                </c:pt>
                <c:pt idx="328">
                  <c:v>0.71111111111111092</c:v>
                </c:pt>
                <c:pt idx="329">
                  <c:v>0.68888888888888866</c:v>
                </c:pt>
                <c:pt idx="330">
                  <c:v>0.66666666666666641</c:v>
                </c:pt>
                <c:pt idx="331">
                  <c:v>0.64444444444444415</c:v>
                </c:pt>
                <c:pt idx="332">
                  <c:v>0.6222222222222219</c:v>
                </c:pt>
                <c:pt idx="333">
                  <c:v>0.59999999999999964</c:v>
                </c:pt>
                <c:pt idx="334">
                  <c:v>0.57777777777777739</c:v>
                </c:pt>
                <c:pt idx="335">
                  <c:v>0.55555555555555514</c:v>
                </c:pt>
                <c:pt idx="336">
                  <c:v>0.53333333333333288</c:v>
                </c:pt>
                <c:pt idx="337">
                  <c:v>0.51111111111111063</c:v>
                </c:pt>
                <c:pt idx="338">
                  <c:v>0.48888888888888843</c:v>
                </c:pt>
                <c:pt idx="339">
                  <c:v>0.46666666666666623</c:v>
                </c:pt>
                <c:pt idx="340">
                  <c:v>0.44444444444444403</c:v>
                </c:pt>
                <c:pt idx="341">
                  <c:v>0.42222222222222183</c:v>
                </c:pt>
                <c:pt idx="342">
                  <c:v>0.39999999999999963</c:v>
                </c:pt>
                <c:pt idx="343">
                  <c:v>0.37777777777777743</c:v>
                </c:pt>
                <c:pt idx="344">
                  <c:v>0.35555555555555524</c:v>
                </c:pt>
                <c:pt idx="345">
                  <c:v>0.33333333333333304</c:v>
                </c:pt>
                <c:pt idx="346">
                  <c:v>0.31111111111111084</c:v>
                </c:pt>
                <c:pt idx="347">
                  <c:v>0.28888888888888864</c:v>
                </c:pt>
                <c:pt idx="348">
                  <c:v>0.26666666666666644</c:v>
                </c:pt>
                <c:pt idx="349">
                  <c:v>0.24444444444444421</c:v>
                </c:pt>
                <c:pt idx="350">
                  <c:v>0.22222222222222199</c:v>
                </c:pt>
                <c:pt idx="351">
                  <c:v>0.19999999999999976</c:v>
                </c:pt>
                <c:pt idx="352">
                  <c:v>0.17777777777777753</c:v>
                </c:pt>
                <c:pt idx="353">
                  <c:v>0.15555555555555531</c:v>
                </c:pt>
                <c:pt idx="354">
                  <c:v>0.13333333333333308</c:v>
                </c:pt>
                <c:pt idx="355">
                  <c:v>0.11111111111111086</c:v>
                </c:pt>
                <c:pt idx="356">
                  <c:v>8.8888888888888629E-2</c:v>
                </c:pt>
                <c:pt idx="357">
                  <c:v>6.6666666666666402E-2</c:v>
                </c:pt>
                <c:pt idx="358">
                  <c:v>4.4444444444444176E-2</c:v>
                </c:pt>
                <c:pt idx="359">
                  <c:v>2.2222222222221952E-2</c:v>
                </c:pt>
                <c:pt idx="360">
                  <c:v>-2.7061686225238191E-16</c:v>
                </c:pt>
              </c:numCache>
            </c:numRef>
          </c:yVal>
          <c:smooth val="1"/>
        </c:ser>
        <c:axId val="76185600"/>
        <c:axId val="76187136"/>
      </c:scatterChart>
      <c:valAx>
        <c:axId val="76185600"/>
        <c:scaling>
          <c:orientation val="minMax"/>
          <c:max val="360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es-AR"/>
          </a:p>
        </c:txPr>
        <c:crossAx val="76187136"/>
        <c:crosses val="autoZero"/>
        <c:crossBetween val="midCat"/>
        <c:majorUnit val="10"/>
        <c:minorUnit val="2"/>
      </c:valAx>
      <c:valAx>
        <c:axId val="76187136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crossAx val="76185600"/>
        <c:crosses val="autoZero"/>
        <c:crossBetween val="midCat"/>
        <c:majorUnit val="1"/>
        <c:minorUnit val="0.5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5.xml"/><Relationship Id="rId5" Type="http://schemas.openxmlformats.org/officeDocument/2006/relationships/chart" Target="../charts/chart16.xml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464343</xdr:colOff>
      <xdr:row>6</xdr:row>
      <xdr:rowOff>119063</xdr:rowOff>
    </xdr:from>
    <xdr:to>
      <xdr:col>10</xdr:col>
      <xdr:colOff>464343</xdr:colOff>
      <xdr:row>21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22</xdr:row>
      <xdr:rowOff>107156</xdr:rowOff>
    </xdr:from>
    <xdr:to>
      <xdr:col>10</xdr:col>
      <xdr:colOff>476250</xdr:colOff>
      <xdr:row>37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642937</xdr:colOff>
      <xdr:row>6</xdr:row>
      <xdr:rowOff>119062</xdr:rowOff>
    </xdr:from>
    <xdr:to>
      <xdr:col>20</xdr:col>
      <xdr:colOff>35719</xdr:colOff>
      <xdr:row>35</xdr:row>
      <xdr:rowOff>59532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0.83461</cdr:x>
      <cdr:y>0.88889</cdr:y>
    </cdr:from>
    <cdr:to>
      <cdr:x>0.95506</cdr:x>
      <cdr:y>0.9321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075189" y="5486400"/>
          <a:ext cx="1021062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000"/>
            <a:t>(c)</a:t>
          </a:r>
          <a:r>
            <a:rPr lang="es-AR" sz="1000" baseline="0"/>
            <a:t> 2014 VMSA</a:t>
          </a:r>
          <a:endParaRPr lang="es-A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180975</xdr:rowOff>
    </xdr:from>
    <xdr:to>
      <xdr:col>6</xdr:col>
      <xdr:colOff>657225</xdr:colOff>
      <xdr:row>23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19049</xdr:colOff>
      <xdr:row>3</xdr:row>
      <xdr:rowOff>0</xdr:rowOff>
    </xdr:from>
    <xdr:to>
      <xdr:col>13</xdr:col>
      <xdr:colOff>152400</xdr:colOff>
      <xdr:row>17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714376</xdr:colOff>
      <xdr:row>21</xdr:row>
      <xdr:rowOff>171450</xdr:rowOff>
    </xdr:from>
    <xdr:ext cx="994602" cy="209549"/>
    <xdr:sp macro="" textlink="">
      <xdr:nvSpPr>
        <xdr:cNvPr id="4" name="3 CuadroTexto"/>
        <xdr:cNvSpPr txBox="1"/>
      </xdr:nvSpPr>
      <xdr:spPr>
        <a:xfrm>
          <a:off x="2238376" y="4171950"/>
          <a:ext cx="994602" cy="2095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s-AR" sz="1000" baseline="0">
              <a:latin typeface="Calibri" pitchFamily="34" charset="0"/>
            </a:rPr>
            <a:t>ciclo de trabajo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0.49126</cdr:x>
      <cdr:y>0.92665</cdr:y>
    </cdr:from>
    <cdr:to>
      <cdr:x>0.98447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409825" y="3609975"/>
          <a:ext cx="24193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85724</xdr:rowOff>
    </xdr:from>
    <xdr:to>
      <xdr:col>6</xdr:col>
      <xdr:colOff>742949</xdr:colOff>
      <xdr:row>23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57148</xdr:colOff>
      <xdr:row>4</xdr:row>
      <xdr:rowOff>47625</xdr:rowOff>
    </xdr:from>
    <xdr:to>
      <xdr:col>13</xdr:col>
      <xdr:colOff>219075</xdr:colOff>
      <xdr:row>23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24</xdr:row>
      <xdr:rowOff>28574</xdr:rowOff>
    </xdr:from>
    <xdr:to>
      <xdr:col>7</xdr:col>
      <xdr:colOff>9525</xdr:colOff>
      <xdr:row>42</xdr:row>
      <xdr:rowOff>38100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14286</xdr:colOff>
      <xdr:row>5</xdr:row>
      <xdr:rowOff>38100</xdr:rowOff>
    </xdr:from>
    <xdr:to>
      <xdr:col>14</xdr:col>
      <xdr:colOff>631032</xdr:colOff>
      <xdr:row>26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35717</xdr:colOff>
      <xdr:row>28</xdr:row>
      <xdr:rowOff>0</xdr:rowOff>
    </xdr:from>
    <xdr:to>
      <xdr:col>14</xdr:col>
      <xdr:colOff>631030</xdr:colOff>
      <xdr:row>47</xdr:row>
      <xdr:rowOff>130969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</xdr:rowOff>
    </xdr:from>
    <xdr:to>
      <xdr:col>11</xdr:col>
      <xdr:colOff>438150</xdr:colOff>
      <xdr:row>25</xdr:row>
      <xdr:rowOff>76201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447675</xdr:colOff>
      <xdr:row>48</xdr:row>
      <xdr:rowOff>19050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6</xdr:row>
      <xdr:rowOff>200024</xdr:rowOff>
    </xdr:from>
    <xdr:to>
      <xdr:col>17</xdr:col>
      <xdr:colOff>409575</xdr:colOff>
      <xdr:row>27</xdr:row>
      <xdr:rowOff>190499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542925</xdr:colOff>
      <xdr:row>30</xdr:row>
      <xdr:rowOff>19049</xdr:rowOff>
    </xdr:from>
    <xdr:to>
      <xdr:col>18</xdr:col>
      <xdr:colOff>28575</xdr:colOff>
      <xdr:row>51</xdr:row>
      <xdr:rowOff>9524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235521</xdr:colOff>
      <xdr:row>36</xdr:row>
      <xdr:rowOff>26555</xdr:rowOff>
    </xdr:from>
    <xdr:to>
      <xdr:col>17</xdr:col>
      <xdr:colOff>728979</xdr:colOff>
      <xdr:row>42</xdr:row>
      <xdr:rowOff>105686</xdr:rowOff>
    </xdr:to>
    <xdr:sp macro="" textlink="">
      <xdr:nvSpPr>
        <xdr:cNvPr id="4" name="3 Forma libre"/>
        <xdr:cNvSpPr/>
      </xdr:nvSpPr>
      <xdr:spPr>
        <a:xfrm rot="17545019">
          <a:off x="7834084" y="4724767"/>
          <a:ext cx="1279281" cy="5827458"/>
        </a:xfrm>
        <a:custGeom>
          <a:avLst/>
          <a:gdLst>
            <a:gd name="connsiteX0" fmla="*/ 0 w 1213800"/>
            <a:gd name="connsiteY0" fmla="*/ 5456423 h 5456423"/>
            <a:gd name="connsiteX1" fmla="*/ 606900 w 1213800"/>
            <a:gd name="connsiteY1" fmla="*/ 0 h 5456423"/>
            <a:gd name="connsiteX2" fmla="*/ 1213800 w 1213800"/>
            <a:gd name="connsiteY2" fmla="*/ 5456423 h 5456423"/>
            <a:gd name="connsiteX3" fmla="*/ 0 w 1213800"/>
            <a:gd name="connsiteY3" fmla="*/ 5456423 h 5456423"/>
            <a:gd name="connsiteX0" fmla="*/ 0 w 1303167"/>
            <a:gd name="connsiteY0" fmla="*/ 5864219 h 5864219"/>
            <a:gd name="connsiteX1" fmla="*/ 696267 w 1303167"/>
            <a:gd name="connsiteY1" fmla="*/ 0 h 5864219"/>
            <a:gd name="connsiteX2" fmla="*/ 1303167 w 1303167"/>
            <a:gd name="connsiteY2" fmla="*/ 5456423 h 5864219"/>
            <a:gd name="connsiteX3" fmla="*/ 0 w 1303167"/>
            <a:gd name="connsiteY3" fmla="*/ 5864219 h 5864219"/>
            <a:gd name="connsiteX0" fmla="*/ 0 w 1279281"/>
            <a:gd name="connsiteY0" fmla="*/ 5864219 h 5864219"/>
            <a:gd name="connsiteX1" fmla="*/ 696267 w 1279281"/>
            <a:gd name="connsiteY1" fmla="*/ 0 h 5864219"/>
            <a:gd name="connsiteX2" fmla="*/ 1279281 w 1279281"/>
            <a:gd name="connsiteY2" fmla="*/ 5373544 h 5864219"/>
            <a:gd name="connsiteX3" fmla="*/ 0 w 1279281"/>
            <a:gd name="connsiteY3" fmla="*/ 5864219 h 5864219"/>
            <a:gd name="connsiteX0" fmla="*/ 0 w 1279281"/>
            <a:gd name="connsiteY0" fmla="*/ 5827458 h 5827458"/>
            <a:gd name="connsiteX1" fmla="*/ 732039 w 1279281"/>
            <a:gd name="connsiteY1" fmla="*/ 0 h 5827458"/>
            <a:gd name="connsiteX2" fmla="*/ 1279281 w 1279281"/>
            <a:gd name="connsiteY2" fmla="*/ 5336783 h 5827458"/>
            <a:gd name="connsiteX3" fmla="*/ 0 w 1279281"/>
            <a:gd name="connsiteY3" fmla="*/ 5827458 h 582745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79281" h="5827458">
              <a:moveTo>
                <a:pt x="0" y="5827458"/>
              </a:moveTo>
              <a:lnTo>
                <a:pt x="732039" y="0"/>
              </a:lnTo>
              <a:lnTo>
                <a:pt x="1279281" y="5336783"/>
              </a:lnTo>
              <a:lnTo>
                <a:pt x="0" y="5827458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AR" sz="1100"/>
        </a:p>
      </xdr:txBody>
    </xdr:sp>
    <xdr:clientData/>
  </xdr:twoCellAnchor>
  <xdr:twoCellAnchor>
    <xdr:from>
      <xdr:col>15</xdr:col>
      <xdr:colOff>352425</xdr:colOff>
      <xdr:row>41</xdr:row>
      <xdr:rowOff>57150</xdr:rowOff>
    </xdr:from>
    <xdr:to>
      <xdr:col>16</xdr:col>
      <xdr:colOff>342900</xdr:colOff>
      <xdr:row>42</xdr:row>
      <xdr:rowOff>114300</xdr:rowOff>
    </xdr:to>
    <xdr:sp macro="" textlink="">
      <xdr:nvSpPr>
        <xdr:cNvPr id="5" name="4 CuadroTexto"/>
        <xdr:cNvSpPr txBox="1"/>
      </xdr:nvSpPr>
      <xdr:spPr>
        <a:xfrm>
          <a:off x="9486900" y="8029575"/>
          <a:ext cx="752475" cy="2571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100" b="1" i="1"/>
            <a:t>VU meter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571499</xdr:colOff>
      <xdr:row>24</xdr:row>
      <xdr:rowOff>133350</xdr:rowOff>
    </xdr:from>
    <xdr:to>
      <xdr:col>18</xdr:col>
      <xdr:colOff>295274</xdr:colOff>
      <xdr:row>45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419100</xdr:colOff>
      <xdr:row>1</xdr:row>
      <xdr:rowOff>76200</xdr:rowOff>
    </xdr:from>
    <xdr:to>
      <xdr:col>2</xdr:col>
      <xdr:colOff>47625</xdr:colOff>
      <xdr:row>3</xdr:row>
      <xdr:rowOff>171450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175" y="266700"/>
          <a:ext cx="266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1</xdr:row>
      <xdr:rowOff>133350</xdr:rowOff>
    </xdr:from>
    <xdr:to>
      <xdr:col>4</xdr:col>
      <xdr:colOff>400050</xdr:colOff>
      <xdr:row>3</xdr:row>
      <xdr:rowOff>74533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581275" y="323850"/>
          <a:ext cx="390525" cy="322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57150</xdr:colOff>
      <xdr:row>1</xdr:row>
      <xdr:rowOff>28575</xdr:rowOff>
    </xdr:from>
    <xdr:to>
      <xdr:col>7</xdr:col>
      <xdr:colOff>323850</xdr:colOff>
      <xdr:row>3</xdr:row>
      <xdr:rowOff>142875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095750" y="219075"/>
          <a:ext cx="2667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561974</xdr:colOff>
      <xdr:row>2</xdr:row>
      <xdr:rowOff>171449</xdr:rowOff>
    </xdr:from>
    <xdr:to>
      <xdr:col>18</xdr:col>
      <xdr:colOff>761999</xdr:colOff>
      <xdr:row>20</xdr:row>
      <xdr:rowOff>142874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1</xdr:row>
      <xdr:rowOff>123825</xdr:rowOff>
    </xdr:from>
    <xdr:to>
      <xdr:col>18</xdr:col>
      <xdr:colOff>285750</xdr:colOff>
      <xdr:row>32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7"/>
  <sheetViews>
    <sheetView zoomScale="80" zoomScaleNormal="80" workbookViewId="0">
      <selection activeCell="M41" sqref="M41"/>
    </sheetView>
  </sheetViews>
  <sheetFormatPr baseColWidth="10" defaultRowHeight="15"/>
  <cols>
    <col min="1" max="1" width="7.7109375" customWidth="1"/>
    <col min="4" max="4" width="12.140625" customWidth="1"/>
    <col min="5" max="5" width="13.5703125" customWidth="1"/>
    <col min="7" max="7" width="14.140625" customWidth="1"/>
    <col min="8" max="8" width="13.42578125" customWidth="1"/>
    <col min="9" max="9" width="10.85546875" customWidth="1"/>
    <col min="10" max="10" width="9.140625" customWidth="1"/>
  </cols>
  <sheetData>
    <row r="1" spans="1:13">
      <c r="A1" t="s">
        <v>2</v>
      </c>
    </row>
    <row r="2" spans="1:13">
      <c r="C2" s="89" t="s">
        <v>6</v>
      </c>
      <c r="D2" s="89" t="s">
        <v>33</v>
      </c>
      <c r="E2" s="90" t="s">
        <v>80</v>
      </c>
      <c r="H2" s="131" t="s">
        <v>10</v>
      </c>
      <c r="I2" s="1">
        <f>C4/C3</f>
        <v>1.1107489308055212</v>
      </c>
      <c r="J2" s="90" t="s">
        <v>78</v>
      </c>
      <c r="K2" s="1"/>
      <c r="L2" s="1" t="s">
        <v>46</v>
      </c>
      <c r="M2" s="1"/>
    </row>
    <row r="3" spans="1:13">
      <c r="B3" s="90" t="s">
        <v>44</v>
      </c>
      <c r="C3" s="1">
        <f>AVERAGE(C7:C366)</f>
        <v>0.63660361182949765</v>
      </c>
      <c r="D3" s="2">
        <f>AVERAGE(D7:D366)</f>
        <v>0.50000000000000011</v>
      </c>
      <c r="E3" s="87">
        <f>SQRT(C3)</f>
        <v>0.79787443362317212</v>
      </c>
      <c r="I3" s="1">
        <f xml:space="preserve"> 1/C4</f>
        <v>1.4142135623730949</v>
      </c>
      <c r="J3" s="90" t="s">
        <v>79</v>
      </c>
      <c r="K3" s="1"/>
      <c r="L3" s="1" t="s">
        <v>47</v>
      </c>
      <c r="M3" s="1"/>
    </row>
    <row r="4" spans="1:13">
      <c r="B4" s="90" t="s">
        <v>45</v>
      </c>
      <c r="C4" s="1">
        <f>SQRT(AVERAGE(D7:D366))</f>
        <v>0.70710678118654757</v>
      </c>
      <c r="D4" s="1"/>
    </row>
    <row r="5" spans="1:13" ht="15.75" thickBot="1"/>
    <row r="6" spans="1:13">
      <c r="A6" s="45" t="s">
        <v>0</v>
      </c>
      <c r="B6" s="54" t="s">
        <v>4</v>
      </c>
      <c r="C6" s="54" t="s">
        <v>7</v>
      </c>
      <c r="D6" s="46" t="s">
        <v>77</v>
      </c>
    </row>
    <row r="7" spans="1:13">
      <c r="A7" s="78">
        <v>0</v>
      </c>
      <c r="B7" s="1">
        <f>SIN(A7*PI()/180)</f>
        <v>0</v>
      </c>
      <c r="C7" s="88">
        <f>ABS(B7)</f>
        <v>0</v>
      </c>
      <c r="D7" s="132">
        <f>B7*B7</f>
        <v>0</v>
      </c>
    </row>
    <row r="8" spans="1:13">
      <c r="A8" s="78">
        <v>1</v>
      </c>
      <c r="B8" s="87">
        <f t="shared" ref="B8:B71" si="0">SIN(A8*PI()/180)</f>
        <v>1.7452406437283512E-2</v>
      </c>
      <c r="C8" s="87">
        <f t="shared" ref="C8:C71" si="1">ABS(B8)</f>
        <v>1.7452406437283512E-2</v>
      </c>
      <c r="D8" s="133">
        <f t="shared" ref="D8:D71" si="2">B8*B8</f>
        <v>3.0458649045213493E-4</v>
      </c>
    </row>
    <row r="9" spans="1:13">
      <c r="A9" s="78">
        <v>2</v>
      </c>
      <c r="B9" s="87">
        <f t="shared" si="0"/>
        <v>3.4899496702500969E-2</v>
      </c>
      <c r="C9" s="87">
        <f t="shared" si="1"/>
        <v>3.4899496702500969E-2</v>
      </c>
      <c r="D9" s="133">
        <f t="shared" si="2"/>
        <v>1.217974870087876E-3</v>
      </c>
    </row>
    <row r="10" spans="1:13">
      <c r="A10" s="78">
        <v>3</v>
      </c>
      <c r="B10" s="87">
        <f t="shared" si="0"/>
        <v>5.2335956242943828E-2</v>
      </c>
      <c r="C10" s="87">
        <f t="shared" si="1"/>
        <v>5.2335956242943828E-2</v>
      </c>
      <c r="D10" s="133">
        <f t="shared" si="2"/>
        <v>2.7390523158633312E-3</v>
      </c>
    </row>
    <row r="11" spans="1:13">
      <c r="A11" s="78">
        <v>4</v>
      </c>
      <c r="B11" s="87">
        <f t="shared" si="0"/>
        <v>6.9756473744125302E-2</v>
      </c>
      <c r="C11" s="87">
        <f t="shared" si="1"/>
        <v>6.9756473744125302E-2</v>
      </c>
      <c r="D11" s="133">
        <f t="shared" si="2"/>
        <v>4.8659656292148424E-3</v>
      </c>
    </row>
    <row r="12" spans="1:13">
      <c r="A12" s="78">
        <v>5</v>
      </c>
      <c r="B12" s="87">
        <f t="shared" si="0"/>
        <v>8.7155742747658166E-2</v>
      </c>
      <c r="C12" s="87">
        <f t="shared" si="1"/>
        <v>8.7155742747658166E-2</v>
      </c>
      <c r="D12" s="133">
        <f t="shared" si="2"/>
        <v>7.596123493895969E-3</v>
      </c>
    </row>
    <row r="13" spans="1:13">
      <c r="A13" s="78">
        <v>6</v>
      </c>
      <c r="B13" s="87">
        <f t="shared" si="0"/>
        <v>0.10452846326765346</v>
      </c>
      <c r="C13" s="87">
        <f t="shared" si="1"/>
        <v>0.10452846326765346</v>
      </c>
      <c r="D13" s="133">
        <f t="shared" si="2"/>
        <v>1.0926199633097178E-2</v>
      </c>
    </row>
    <row r="14" spans="1:13">
      <c r="A14" s="78">
        <v>7</v>
      </c>
      <c r="B14" s="87">
        <f t="shared" si="0"/>
        <v>0.12186934340514748</v>
      </c>
      <c r="C14" s="87">
        <f t="shared" si="1"/>
        <v>0.12186934340514748</v>
      </c>
      <c r="D14" s="133">
        <f t="shared" si="2"/>
        <v>1.4852136862001762E-2</v>
      </c>
    </row>
    <row r="15" spans="1:13">
      <c r="A15" s="78">
        <v>8</v>
      </c>
      <c r="B15" s="87">
        <f t="shared" si="0"/>
        <v>0.13917310096006544</v>
      </c>
      <c r="C15" s="87">
        <f t="shared" si="1"/>
        <v>0.13917310096006544</v>
      </c>
      <c r="D15" s="133">
        <f t="shared" si="2"/>
        <v>1.9369152030840567E-2</v>
      </c>
    </row>
    <row r="16" spans="1:13">
      <c r="A16" s="78">
        <v>9</v>
      </c>
      <c r="B16" s="87">
        <f t="shared" si="0"/>
        <v>0.15643446504023087</v>
      </c>
      <c r="C16" s="87">
        <f t="shared" si="1"/>
        <v>0.15643446504023087</v>
      </c>
      <c r="D16" s="133">
        <f t="shared" si="2"/>
        <v>2.4471741852423214E-2</v>
      </c>
    </row>
    <row r="17" spans="1:4">
      <c r="A17" s="78">
        <v>10</v>
      </c>
      <c r="B17" s="87">
        <f t="shared" si="0"/>
        <v>0.17364817766693033</v>
      </c>
      <c r="C17" s="87">
        <f t="shared" si="1"/>
        <v>0.17364817766693033</v>
      </c>
      <c r="D17" s="133">
        <f t="shared" si="2"/>
        <v>3.0153689607045803E-2</v>
      </c>
    </row>
    <row r="18" spans="1:4">
      <c r="A18" s="78">
        <v>11</v>
      </c>
      <c r="B18" s="87">
        <f t="shared" si="0"/>
        <v>0.1908089953765448</v>
      </c>
      <c r="C18" s="87">
        <f t="shared" si="1"/>
        <v>0.1908089953765448</v>
      </c>
      <c r="D18" s="133">
        <f t="shared" si="2"/>
        <v>3.6408072716606295E-2</v>
      </c>
    </row>
    <row r="19" spans="1:4">
      <c r="A19" s="78">
        <v>12</v>
      </c>
      <c r="B19" s="87">
        <f t="shared" si="0"/>
        <v>0.20791169081775931</v>
      </c>
      <c r="C19" s="87">
        <f t="shared" si="1"/>
        <v>0.20791169081775931</v>
      </c>
      <c r="D19" s="133">
        <f t="shared" si="2"/>
        <v>4.3227271178699546E-2</v>
      </c>
    </row>
    <row r="20" spans="1:4">
      <c r="A20" s="78">
        <v>13</v>
      </c>
      <c r="B20" s="87">
        <f t="shared" si="0"/>
        <v>0.224951054343865</v>
      </c>
      <c r="C20" s="87">
        <f t="shared" si="1"/>
        <v>0.224951054343865</v>
      </c>
      <c r="D20" s="133">
        <f t="shared" si="2"/>
        <v>5.0602976850416509E-2</v>
      </c>
    </row>
    <row r="21" spans="1:4">
      <c r="A21" s="78">
        <v>14</v>
      </c>
      <c r="B21" s="87">
        <f t="shared" si="0"/>
        <v>0.24192189559966773</v>
      </c>
      <c r="C21" s="87">
        <f t="shared" si="1"/>
        <v>0.24192189559966773</v>
      </c>
      <c r="D21" s="133">
        <f t="shared" si="2"/>
        <v>5.8526203570536534E-2</v>
      </c>
    </row>
    <row r="22" spans="1:4">
      <c r="A22" s="78">
        <v>15</v>
      </c>
      <c r="B22" s="87">
        <f t="shared" si="0"/>
        <v>0.25881904510252074</v>
      </c>
      <c r="C22" s="87">
        <f t="shared" si="1"/>
        <v>0.25881904510252074</v>
      </c>
      <c r="D22" s="133">
        <f t="shared" si="2"/>
        <v>6.698729810778066E-2</v>
      </c>
    </row>
    <row r="23" spans="1:4">
      <c r="A23" s="78">
        <v>16</v>
      </c>
      <c r="B23" s="87">
        <f t="shared" si="0"/>
        <v>0.27563735581699916</v>
      </c>
      <c r="C23" s="87">
        <f t="shared" si="1"/>
        <v>0.27563735581699916</v>
      </c>
      <c r="D23" s="133">
        <f t="shared" si="2"/>
        <v>7.5975951921787008E-2</v>
      </c>
    </row>
    <row r="24" spans="1:4">
      <c r="A24" s="78">
        <v>17</v>
      </c>
      <c r="B24" s="87">
        <f t="shared" si="0"/>
        <v>0.29237170472273677</v>
      </c>
      <c r="C24" s="87">
        <f t="shared" si="1"/>
        <v>0.29237170472273677</v>
      </c>
      <c r="D24" s="133">
        <f t="shared" si="2"/>
        <v>8.5481213722479174E-2</v>
      </c>
    </row>
    <row r="25" spans="1:4">
      <c r="A25" s="78">
        <v>18</v>
      </c>
      <c r="B25" s="87">
        <f t="shared" si="0"/>
        <v>0.3090169943749474</v>
      </c>
      <c r="C25" s="87">
        <f t="shared" si="1"/>
        <v>0.3090169943749474</v>
      </c>
      <c r="D25" s="133">
        <f t="shared" si="2"/>
        <v>9.5491502812526274E-2</v>
      </c>
    </row>
    <row r="26" spans="1:4">
      <c r="A26" s="78">
        <v>19</v>
      </c>
      <c r="B26" s="87">
        <f t="shared" si="0"/>
        <v>0.32556815445715664</v>
      </c>
      <c r="C26" s="87">
        <f t="shared" si="1"/>
        <v>0.32556815445715664</v>
      </c>
      <c r="D26" s="133">
        <f t="shared" si="2"/>
        <v>0.10599462319663901</v>
      </c>
    </row>
    <row r="27" spans="1:4">
      <c r="A27" s="78">
        <v>20</v>
      </c>
      <c r="B27" s="87">
        <f t="shared" si="0"/>
        <v>0.34202014332566871</v>
      </c>
      <c r="C27" s="87">
        <f t="shared" si="1"/>
        <v>0.34202014332566871</v>
      </c>
      <c r="D27" s="133">
        <f t="shared" si="2"/>
        <v>0.11697777844051097</v>
      </c>
    </row>
    <row r="28" spans="1:4">
      <c r="A28" s="78">
        <v>21</v>
      </c>
      <c r="B28" s="87">
        <f t="shared" si="0"/>
        <v>0.35836794954530027</v>
      </c>
      <c r="C28" s="87">
        <f t="shared" si="1"/>
        <v>0.35836794954530027</v>
      </c>
      <c r="D28" s="133">
        <f t="shared" si="2"/>
        <v>0.12842758726130288</v>
      </c>
    </row>
    <row r="29" spans="1:4">
      <c r="A29" s="78">
        <v>22</v>
      </c>
      <c r="B29" s="87">
        <f t="shared" si="0"/>
        <v>0.37460659341591201</v>
      </c>
      <c r="C29" s="87">
        <f t="shared" si="1"/>
        <v>0.37460659341591201</v>
      </c>
      <c r="D29" s="133">
        <f t="shared" si="2"/>
        <v>0.1403300998306744</v>
      </c>
    </row>
    <row r="30" spans="1:4">
      <c r="A30" s="78">
        <v>23</v>
      </c>
      <c r="B30" s="87">
        <f t="shared" si="0"/>
        <v>0.39073112848927372</v>
      </c>
      <c r="C30" s="87">
        <f t="shared" si="1"/>
        <v>0.39073112848927372</v>
      </c>
      <c r="D30" s="133">
        <f t="shared" si="2"/>
        <v>0.15267081477050132</v>
      </c>
    </row>
    <row r="31" spans="1:4">
      <c r="A31" s="78">
        <v>24</v>
      </c>
      <c r="B31" s="87">
        <f t="shared" si="0"/>
        <v>0.40673664307580015</v>
      </c>
      <c r="C31" s="87">
        <f t="shared" si="1"/>
        <v>0.40673664307580015</v>
      </c>
      <c r="D31" s="133">
        <f t="shared" si="2"/>
        <v>0.16543469682057085</v>
      </c>
    </row>
    <row r="32" spans="1:4">
      <c r="A32" s="78">
        <v>25</v>
      </c>
      <c r="B32" s="87">
        <f t="shared" si="0"/>
        <v>0.42261826174069944</v>
      </c>
      <c r="C32" s="87">
        <f t="shared" si="1"/>
        <v>0.42261826174069944</v>
      </c>
      <c r="D32" s="133">
        <f t="shared" si="2"/>
        <v>0.17860619515673035</v>
      </c>
    </row>
    <row r="33" spans="1:4">
      <c r="A33" s="78">
        <v>26</v>
      </c>
      <c r="B33" s="87">
        <f t="shared" si="0"/>
        <v>0.4383711467890774</v>
      </c>
      <c r="C33" s="87">
        <f t="shared" si="1"/>
        <v>0.4383711467890774</v>
      </c>
      <c r="D33" s="133">
        <f t="shared" si="2"/>
        <v>0.19216926233717085</v>
      </c>
    </row>
    <row r="34" spans="1:4">
      <c r="A34" s="78">
        <v>27</v>
      </c>
      <c r="B34" s="87">
        <f t="shared" si="0"/>
        <v>0.45399049973954675</v>
      </c>
      <c r="C34" s="87">
        <f t="shared" si="1"/>
        <v>0.45399049973954675</v>
      </c>
      <c r="D34" s="133">
        <f t="shared" si="2"/>
        <v>0.2061073738537634</v>
      </c>
    </row>
    <row r="35" spans="1:4">
      <c r="A35" s="78">
        <v>28</v>
      </c>
      <c r="B35" s="87">
        <f t="shared" si="0"/>
        <v>0.46947156278589081</v>
      </c>
      <c r="C35" s="87">
        <f t="shared" si="1"/>
        <v>0.46947156278589081</v>
      </c>
      <c r="D35" s="133">
        <f t="shared" si="2"/>
        <v>0.2204035482646266</v>
      </c>
    </row>
    <row r="36" spans="1:4">
      <c r="A36" s="78">
        <v>29</v>
      </c>
      <c r="B36" s="87">
        <f t="shared" si="0"/>
        <v>0.48480962024633706</v>
      </c>
      <c r="C36" s="87">
        <f t="shared" si="1"/>
        <v>0.48480962024633706</v>
      </c>
      <c r="D36" s="133">
        <f t="shared" si="2"/>
        <v>0.23504036788339755</v>
      </c>
    </row>
    <row r="37" spans="1:4">
      <c r="A37" s="78">
        <v>30</v>
      </c>
      <c r="B37" s="87">
        <f t="shared" si="0"/>
        <v>0.49999999999999994</v>
      </c>
      <c r="C37" s="87">
        <f t="shared" si="1"/>
        <v>0.49999999999999994</v>
      </c>
      <c r="D37" s="133">
        <f t="shared" si="2"/>
        <v>0.24999999999999994</v>
      </c>
    </row>
    <row r="38" spans="1:4">
      <c r="A38" s="78">
        <v>31</v>
      </c>
      <c r="B38" s="87">
        <f t="shared" si="0"/>
        <v>0.51503807491005416</v>
      </c>
      <c r="C38" s="87">
        <f t="shared" si="1"/>
        <v>0.51503807491005416</v>
      </c>
      <c r="D38" s="133">
        <f t="shared" si="2"/>
        <v>0.26526421860705457</v>
      </c>
    </row>
    <row r="39" spans="1:4">
      <c r="A39" s="78">
        <v>32</v>
      </c>
      <c r="B39" s="87">
        <f t="shared" si="0"/>
        <v>0.5299192642332049</v>
      </c>
      <c r="C39" s="87">
        <f t="shared" si="1"/>
        <v>0.5299192642332049</v>
      </c>
      <c r="D39" s="133">
        <f t="shared" si="2"/>
        <v>0.28081442660546124</v>
      </c>
    </row>
    <row r="40" spans="1:4">
      <c r="A40" s="78">
        <v>33</v>
      </c>
      <c r="B40" s="87">
        <f t="shared" si="0"/>
        <v>0.54463903501502708</v>
      </c>
      <c r="C40" s="87">
        <f t="shared" si="1"/>
        <v>0.54463903501502708</v>
      </c>
      <c r="D40" s="133">
        <f t="shared" si="2"/>
        <v>0.29663167846209992</v>
      </c>
    </row>
    <row r="41" spans="1:4">
      <c r="A41" s="78">
        <v>34</v>
      </c>
      <c r="B41" s="87">
        <f t="shared" si="0"/>
        <v>0.5591929034707469</v>
      </c>
      <c r="C41" s="87">
        <f t="shared" si="1"/>
        <v>0.5591929034707469</v>
      </c>
      <c r="D41" s="133">
        <f t="shared" si="2"/>
        <v>0.31269670329204408</v>
      </c>
    </row>
    <row r="42" spans="1:4">
      <c r="A42" s="78">
        <v>35</v>
      </c>
      <c r="B42" s="87">
        <f t="shared" si="0"/>
        <v>0.57357643635104605</v>
      </c>
      <c r="C42" s="87">
        <f t="shared" si="1"/>
        <v>0.57357643635104605</v>
      </c>
      <c r="D42" s="133">
        <f t="shared" si="2"/>
        <v>0.32898992833716556</v>
      </c>
    </row>
    <row r="43" spans="1:4">
      <c r="A43" s="78">
        <v>36</v>
      </c>
      <c r="B43" s="87">
        <f t="shared" si="0"/>
        <v>0.58778525229247314</v>
      </c>
      <c r="C43" s="87">
        <f t="shared" si="1"/>
        <v>0.58778525229247314</v>
      </c>
      <c r="D43" s="133">
        <f t="shared" si="2"/>
        <v>0.34549150281252627</v>
      </c>
    </row>
    <row r="44" spans="1:4">
      <c r="A44" s="78">
        <v>37</v>
      </c>
      <c r="B44" s="87">
        <f t="shared" si="0"/>
        <v>0.60181502315204827</v>
      </c>
      <c r="C44" s="87">
        <f t="shared" si="1"/>
        <v>0.60181502315204827</v>
      </c>
      <c r="D44" s="133">
        <f t="shared" si="2"/>
        <v>0.36218132209150039</v>
      </c>
    </row>
    <row r="45" spans="1:4">
      <c r="A45" s="78">
        <v>38</v>
      </c>
      <c r="B45" s="87">
        <f t="shared" si="0"/>
        <v>0.61566147532565818</v>
      </c>
      <c r="C45" s="87">
        <f t="shared" si="1"/>
        <v>0.61566147532565818</v>
      </c>
      <c r="D45" s="133">
        <f t="shared" si="2"/>
        <v>0.37903905220016604</v>
      </c>
    </row>
    <row r="46" spans="1:4">
      <c r="A46" s="78">
        <v>39</v>
      </c>
      <c r="B46" s="87">
        <f t="shared" si="0"/>
        <v>0.62932039104983739</v>
      </c>
      <c r="C46" s="87">
        <f t="shared" si="1"/>
        <v>0.62932039104983739</v>
      </c>
      <c r="D46" s="133">
        <f t="shared" si="2"/>
        <v>0.39604415459112025</v>
      </c>
    </row>
    <row r="47" spans="1:4">
      <c r="A47" s="78">
        <v>40</v>
      </c>
      <c r="B47" s="87">
        <f t="shared" si="0"/>
        <v>0.64278760968653925</v>
      </c>
      <c r="C47" s="87">
        <f t="shared" si="1"/>
        <v>0.64278760968653925</v>
      </c>
      <c r="D47" s="133">
        <f t="shared" si="2"/>
        <v>0.41317591116653474</v>
      </c>
    </row>
    <row r="48" spans="1:4">
      <c r="A48" s="78">
        <v>41</v>
      </c>
      <c r="B48" s="87">
        <f t="shared" si="0"/>
        <v>0.65605902899050716</v>
      </c>
      <c r="C48" s="87">
        <f t="shared" si="1"/>
        <v>0.65605902899050716</v>
      </c>
      <c r="D48" s="133">
        <f t="shared" si="2"/>
        <v>0.43041344951996713</v>
      </c>
    </row>
    <row r="49" spans="1:4">
      <c r="A49" s="78">
        <v>42</v>
      </c>
      <c r="B49" s="87">
        <f t="shared" si="0"/>
        <v>0.66913060635885824</v>
      </c>
      <c r="C49" s="87">
        <f t="shared" si="1"/>
        <v>0.66913060635885824</v>
      </c>
      <c r="D49" s="133">
        <f t="shared" si="2"/>
        <v>0.44773576836617329</v>
      </c>
    </row>
    <row r="50" spans="1:4">
      <c r="A50" s="78">
        <v>43</v>
      </c>
      <c r="B50" s="87">
        <f t="shared" si="0"/>
        <v>0.68199836006249848</v>
      </c>
      <c r="C50" s="87">
        <f t="shared" si="1"/>
        <v>0.68199836006249848</v>
      </c>
      <c r="D50" s="133">
        <f t="shared" si="2"/>
        <v>0.46512176312793729</v>
      </c>
    </row>
    <row r="51" spans="1:4">
      <c r="A51" s="78">
        <v>44</v>
      </c>
      <c r="B51" s="87">
        <f t="shared" si="0"/>
        <v>0.69465837045899725</v>
      </c>
      <c r="C51" s="87">
        <f t="shared" si="1"/>
        <v>0.69465837045899725</v>
      </c>
      <c r="D51" s="133">
        <f t="shared" si="2"/>
        <v>0.48255025164874948</v>
      </c>
    </row>
    <row r="52" spans="1:4">
      <c r="A52" s="78">
        <v>45</v>
      </c>
      <c r="B52" s="87">
        <f t="shared" si="0"/>
        <v>0.70710678118654746</v>
      </c>
      <c r="C52" s="87">
        <f t="shared" si="1"/>
        <v>0.70710678118654746</v>
      </c>
      <c r="D52" s="133">
        <f t="shared" si="2"/>
        <v>0.49999999999999989</v>
      </c>
    </row>
    <row r="53" spans="1:4">
      <c r="A53" s="80">
        <v>46</v>
      </c>
      <c r="B53" s="87">
        <f t="shared" si="0"/>
        <v>0.71933980033865108</v>
      </c>
      <c r="C53" s="87">
        <f t="shared" si="1"/>
        <v>0.71933980033865108</v>
      </c>
      <c r="D53" s="133">
        <f t="shared" si="2"/>
        <v>0.51744974835125035</v>
      </c>
    </row>
    <row r="54" spans="1:4">
      <c r="A54" s="78">
        <v>47</v>
      </c>
      <c r="B54" s="87">
        <f t="shared" si="0"/>
        <v>0.73135370161917046</v>
      </c>
      <c r="C54" s="87">
        <f t="shared" si="1"/>
        <v>0.73135370161917046</v>
      </c>
      <c r="D54" s="133">
        <f t="shared" si="2"/>
        <v>0.5348782368720626</v>
      </c>
    </row>
    <row r="55" spans="1:4">
      <c r="A55" s="78">
        <v>48</v>
      </c>
      <c r="B55" s="87">
        <f t="shared" si="0"/>
        <v>0.74314482547739413</v>
      </c>
      <c r="C55" s="87">
        <f t="shared" si="1"/>
        <v>0.74314482547739413</v>
      </c>
      <c r="D55" s="133">
        <f t="shared" si="2"/>
        <v>0.55226423163382654</v>
      </c>
    </row>
    <row r="56" spans="1:4">
      <c r="A56" s="78">
        <v>49</v>
      </c>
      <c r="B56" s="87">
        <f t="shared" si="0"/>
        <v>0.75470958022277201</v>
      </c>
      <c r="C56" s="87">
        <f t="shared" si="1"/>
        <v>0.75470958022277201</v>
      </c>
      <c r="D56" s="133">
        <f t="shared" si="2"/>
        <v>0.56958655048003271</v>
      </c>
    </row>
    <row r="57" spans="1:4">
      <c r="A57" s="78">
        <v>50</v>
      </c>
      <c r="B57" s="87">
        <f t="shared" si="0"/>
        <v>0.76604444311897801</v>
      </c>
      <c r="C57" s="87">
        <f t="shared" si="1"/>
        <v>0.76604444311897801</v>
      </c>
      <c r="D57" s="133">
        <f t="shared" si="2"/>
        <v>0.58682408883346515</v>
      </c>
    </row>
    <row r="58" spans="1:4">
      <c r="A58" s="78">
        <v>51</v>
      </c>
      <c r="B58" s="87">
        <f t="shared" si="0"/>
        <v>0.77714596145697079</v>
      </c>
      <c r="C58" s="87">
        <f t="shared" si="1"/>
        <v>0.77714596145697079</v>
      </c>
      <c r="D58" s="133">
        <f t="shared" si="2"/>
        <v>0.60395584540887948</v>
      </c>
    </row>
    <row r="59" spans="1:4">
      <c r="A59" s="78">
        <v>52</v>
      </c>
      <c r="B59" s="87">
        <f t="shared" si="0"/>
        <v>0.78801075360672201</v>
      </c>
      <c r="C59" s="87">
        <f t="shared" si="1"/>
        <v>0.78801075360672201</v>
      </c>
      <c r="D59" s="133">
        <f t="shared" si="2"/>
        <v>0.62096094779983391</v>
      </c>
    </row>
    <row r="60" spans="1:4">
      <c r="A60" s="78">
        <v>53</v>
      </c>
      <c r="B60" s="87">
        <f t="shared" si="0"/>
        <v>0.79863551004729283</v>
      </c>
      <c r="C60" s="87">
        <f t="shared" si="1"/>
        <v>0.79863551004729283</v>
      </c>
      <c r="D60" s="133">
        <f t="shared" si="2"/>
        <v>0.63781867790849955</v>
      </c>
    </row>
    <row r="61" spans="1:4">
      <c r="A61" s="78">
        <v>54</v>
      </c>
      <c r="B61" s="87">
        <f t="shared" si="0"/>
        <v>0.80901699437494745</v>
      </c>
      <c r="C61" s="87">
        <f t="shared" si="1"/>
        <v>0.80901699437494745</v>
      </c>
      <c r="D61" s="133">
        <f t="shared" si="2"/>
        <v>0.65450849718747373</v>
      </c>
    </row>
    <row r="62" spans="1:4">
      <c r="A62" s="78">
        <v>55</v>
      </c>
      <c r="B62" s="87">
        <f t="shared" si="0"/>
        <v>0.8191520442889918</v>
      </c>
      <c r="C62" s="87">
        <f t="shared" si="1"/>
        <v>0.8191520442889918</v>
      </c>
      <c r="D62" s="133">
        <f t="shared" si="2"/>
        <v>0.67101007166283433</v>
      </c>
    </row>
    <row r="63" spans="1:4">
      <c r="A63" s="78">
        <v>56</v>
      </c>
      <c r="B63" s="87">
        <f t="shared" si="0"/>
        <v>0.82903757255504174</v>
      </c>
      <c r="C63" s="87">
        <f t="shared" si="1"/>
        <v>0.82903757255504174</v>
      </c>
      <c r="D63" s="133">
        <f t="shared" si="2"/>
        <v>0.68730329670795609</v>
      </c>
    </row>
    <row r="64" spans="1:4">
      <c r="A64" s="78">
        <v>57</v>
      </c>
      <c r="B64" s="87">
        <f t="shared" si="0"/>
        <v>0.83867056794542394</v>
      </c>
      <c r="C64" s="87">
        <f t="shared" si="1"/>
        <v>0.83867056794542394</v>
      </c>
      <c r="D64" s="133">
        <f t="shared" si="2"/>
        <v>0.70336832153789997</v>
      </c>
    </row>
    <row r="65" spans="1:4">
      <c r="A65" s="78">
        <v>58</v>
      </c>
      <c r="B65" s="87">
        <f t="shared" si="0"/>
        <v>0.84804809615642596</v>
      </c>
      <c r="C65" s="87">
        <f t="shared" si="1"/>
        <v>0.84804809615642596</v>
      </c>
      <c r="D65" s="133">
        <f t="shared" si="2"/>
        <v>0.7191855733945387</v>
      </c>
    </row>
    <row r="66" spans="1:4">
      <c r="A66" s="78">
        <v>59</v>
      </c>
      <c r="B66" s="87">
        <f t="shared" si="0"/>
        <v>0.85716730070211222</v>
      </c>
      <c r="C66" s="87">
        <f t="shared" si="1"/>
        <v>0.85716730070211222</v>
      </c>
      <c r="D66" s="133">
        <f t="shared" si="2"/>
        <v>0.73473578139294526</v>
      </c>
    </row>
    <row r="67" spans="1:4">
      <c r="A67" s="78">
        <v>60</v>
      </c>
      <c r="B67" s="87">
        <f t="shared" si="0"/>
        <v>0.8660254037844386</v>
      </c>
      <c r="C67" s="87">
        <f t="shared" si="1"/>
        <v>0.8660254037844386</v>
      </c>
      <c r="D67" s="133">
        <f t="shared" si="2"/>
        <v>0.74999999999999989</v>
      </c>
    </row>
    <row r="68" spans="1:4">
      <c r="A68" s="78">
        <v>61</v>
      </c>
      <c r="B68" s="87">
        <f t="shared" si="0"/>
        <v>0.87461970713939574</v>
      </c>
      <c r="C68" s="87">
        <f t="shared" si="1"/>
        <v>0.87461970713939574</v>
      </c>
      <c r="D68" s="133">
        <f t="shared" si="2"/>
        <v>0.76495963211660234</v>
      </c>
    </row>
    <row r="69" spans="1:4">
      <c r="A69" s="78">
        <v>62</v>
      </c>
      <c r="B69" s="87">
        <f t="shared" si="0"/>
        <v>0.88294759285892688</v>
      </c>
      <c r="C69" s="87">
        <f t="shared" si="1"/>
        <v>0.88294759285892688</v>
      </c>
      <c r="D69" s="133">
        <f t="shared" si="2"/>
        <v>0.77959645173537329</v>
      </c>
    </row>
    <row r="70" spans="1:4">
      <c r="A70" s="78">
        <v>63</v>
      </c>
      <c r="B70" s="87">
        <f t="shared" si="0"/>
        <v>0.89100652418836779</v>
      </c>
      <c r="C70" s="87">
        <f t="shared" si="1"/>
        <v>0.89100652418836779</v>
      </c>
      <c r="D70" s="133">
        <f t="shared" si="2"/>
        <v>0.79389262614623646</v>
      </c>
    </row>
    <row r="71" spans="1:4">
      <c r="A71" s="78">
        <v>64</v>
      </c>
      <c r="B71" s="87">
        <f t="shared" si="0"/>
        <v>0.89879404629916704</v>
      </c>
      <c r="C71" s="87">
        <f t="shared" si="1"/>
        <v>0.89879404629916704</v>
      </c>
      <c r="D71" s="133">
        <f t="shared" si="2"/>
        <v>0.8078307376628292</v>
      </c>
    </row>
    <row r="72" spans="1:4">
      <c r="A72" s="78">
        <v>65</v>
      </c>
      <c r="B72" s="87">
        <f t="shared" ref="B72:B135" si="3">SIN(A72*PI()/180)</f>
        <v>0.90630778703664994</v>
      </c>
      <c r="C72" s="87">
        <f t="shared" ref="C72:C135" si="4">ABS(B72)</f>
        <v>0.90630778703664994</v>
      </c>
      <c r="D72" s="133">
        <f t="shared" ref="D72:D135" si="5">B72*B72</f>
        <v>0.82139380484326963</v>
      </c>
    </row>
    <row r="73" spans="1:4">
      <c r="A73" s="78">
        <v>66</v>
      </c>
      <c r="B73" s="87">
        <f t="shared" si="3"/>
        <v>0.91354545764260087</v>
      </c>
      <c r="C73" s="87">
        <f t="shared" si="4"/>
        <v>0.91354545764260087</v>
      </c>
      <c r="D73" s="133">
        <f t="shared" si="5"/>
        <v>0.83456530317942901</v>
      </c>
    </row>
    <row r="74" spans="1:4">
      <c r="A74" s="78">
        <v>67</v>
      </c>
      <c r="B74" s="87">
        <f t="shared" si="3"/>
        <v>0.92050485345244026</v>
      </c>
      <c r="C74" s="87">
        <f t="shared" si="4"/>
        <v>0.92050485345244026</v>
      </c>
      <c r="D74" s="133">
        <f t="shared" si="5"/>
        <v>0.84732918522949852</v>
      </c>
    </row>
    <row r="75" spans="1:4">
      <c r="A75" s="78">
        <v>68</v>
      </c>
      <c r="B75" s="87">
        <f t="shared" si="3"/>
        <v>0.92718385456678742</v>
      </c>
      <c r="C75" s="87">
        <f t="shared" si="4"/>
        <v>0.92718385456678742</v>
      </c>
      <c r="D75" s="133">
        <f t="shared" si="5"/>
        <v>0.85966990016932565</v>
      </c>
    </row>
    <row r="76" spans="1:4">
      <c r="A76" s="78">
        <v>69</v>
      </c>
      <c r="B76" s="87">
        <f t="shared" si="3"/>
        <v>0.93358042649720174</v>
      </c>
      <c r="C76" s="87">
        <f t="shared" si="4"/>
        <v>0.93358042649720174</v>
      </c>
      <c r="D76" s="133">
        <f t="shared" si="5"/>
        <v>0.87157241273869712</v>
      </c>
    </row>
    <row r="77" spans="1:4">
      <c r="A77" s="78">
        <v>70</v>
      </c>
      <c r="B77" s="87">
        <f t="shared" si="3"/>
        <v>0.93969262078590832</v>
      </c>
      <c r="C77" s="87">
        <f t="shared" si="4"/>
        <v>0.93969262078590832</v>
      </c>
      <c r="D77" s="133">
        <f t="shared" si="5"/>
        <v>0.88302222155948884</v>
      </c>
    </row>
    <row r="78" spans="1:4">
      <c r="A78" s="78">
        <v>71</v>
      </c>
      <c r="B78" s="87">
        <f t="shared" si="3"/>
        <v>0.94551857559931674</v>
      </c>
      <c r="C78" s="87">
        <f t="shared" si="4"/>
        <v>0.94551857559931674</v>
      </c>
      <c r="D78" s="133">
        <f t="shared" si="5"/>
        <v>0.89400537680336079</v>
      </c>
    </row>
    <row r="79" spans="1:4">
      <c r="A79" s="78">
        <v>72</v>
      </c>
      <c r="B79" s="87">
        <f t="shared" si="3"/>
        <v>0.95105651629515353</v>
      </c>
      <c r="C79" s="87">
        <f t="shared" si="4"/>
        <v>0.95105651629515353</v>
      </c>
      <c r="D79" s="133">
        <f t="shared" si="5"/>
        <v>0.90450849718747361</v>
      </c>
    </row>
    <row r="80" spans="1:4">
      <c r="A80" s="78">
        <v>73</v>
      </c>
      <c r="B80" s="87">
        <f t="shared" si="3"/>
        <v>0.95630475596303544</v>
      </c>
      <c r="C80" s="87">
        <f t="shared" si="4"/>
        <v>0.95630475596303544</v>
      </c>
      <c r="D80" s="133">
        <f t="shared" si="5"/>
        <v>0.91451878627752081</v>
      </c>
    </row>
    <row r="81" spans="1:4">
      <c r="A81" s="78">
        <v>74</v>
      </c>
      <c r="B81" s="87">
        <f t="shared" si="3"/>
        <v>0.96126169593831889</v>
      </c>
      <c r="C81" s="87">
        <f t="shared" si="4"/>
        <v>0.96126169593831889</v>
      </c>
      <c r="D81" s="133">
        <f t="shared" si="5"/>
        <v>0.92402404807821303</v>
      </c>
    </row>
    <row r="82" spans="1:4">
      <c r="A82" s="78">
        <v>75</v>
      </c>
      <c r="B82" s="87">
        <f t="shared" si="3"/>
        <v>0.96592582628906831</v>
      </c>
      <c r="C82" s="87">
        <f t="shared" si="4"/>
        <v>0.96592582628906831</v>
      </c>
      <c r="D82" s="133">
        <f t="shared" si="5"/>
        <v>0.93301270189221941</v>
      </c>
    </row>
    <row r="83" spans="1:4">
      <c r="A83" s="78">
        <v>76</v>
      </c>
      <c r="B83" s="87">
        <f t="shared" si="3"/>
        <v>0.97029572627599647</v>
      </c>
      <c r="C83" s="87">
        <f t="shared" si="4"/>
        <v>0.97029572627599647</v>
      </c>
      <c r="D83" s="133">
        <f t="shared" si="5"/>
        <v>0.94147379642946349</v>
      </c>
    </row>
    <row r="84" spans="1:4">
      <c r="A84" s="78">
        <v>77</v>
      </c>
      <c r="B84" s="87">
        <f t="shared" si="3"/>
        <v>0.97437006478523525</v>
      </c>
      <c r="C84" s="87">
        <f t="shared" si="4"/>
        <v>0.97437006478523525</v>
      </c>
      <c r="D84" s="133">
        <f t="shared" si="5"/>
        <v>0.94939702314958352</v>
      </c>
    </row>
    <row r="85" spans="1:4">
      <c r="A85" s="78">
        <v>78</v>
      </c>
      <c r="B85" s="87">
        <f t="shared" si="3"/>
        <v>0.97814760073380558</v>
      </c>
      <c r="C85" s="87">
        <f t="shared" si="4"/>
        <v>0.97814760073380558</v>
      </c>
      <c r="D85" s="133">
        <f t="shared" si="5"/>
        <v>0.95677272882130038</v>
      </c>
    </row>
    <row r="86" spans="1:4">
      <c r="A86" s="78">
        <v>79</v>
      </c>
      <c r="B86" s="87">
        <f t="shared" si="3"/>
        <v>0.98162718344766398</v>
      </c>
      <c r="C86" s="87">
        <f t="shared" si="4"/>
        <v>0.98162718344766398</v>
      </c>
      <c r="D86" s="133">
        <f t="shared" si="5"/>
        <v>0.96359192728339371</v>
      </c>
    </row>
    <row r="87" spans="1:4">
      <c r="A87" s="78">
        <v>80</v>
      </c>
      <c r="B87" s="87">
        <f t="shared" si="3"/>
        <v>0.98480775301220802</v>
      </c>
      <c r="C87" s="87">
        <f t="shared" si="4"/>
        <v>0.98480775301220802</v>
      </c>
      <c r="D87" s="133">
        <f t="shared" si="5"/>
        <v>0.9698463103929541</v>
      </c>
    </row>
    <row r="88" spans="1:4">
      <c r="A88" s="78">
        <v>81</v>
      </c>
      <c r="B88" s="87">
        <f t="shared" si="3"/>
        <v>0.98768834059513777</v>
      </c>
      <c r="C88" s="87">
        <f t="shared" si="4"/>
        <v>0.98768834059513777</v>
      </c>
      <c r="D88" s="133">
        <f t="shared" si="5"/>
        <v>0.97552825814757682</v>
      </c>
    </row>
    <row r="89" spans="1:4">
      <c r="A89" s="78">
        <v>82</v>
      </c>
      <c r="B89" s="87">
        <f t="shared" si="3"/>
        <v>0.99026806874157025</v>
      </c>
      <c r="C89" s="87">
        <f t="shared" si="4"/>
        <v>0.99026806874157025</v>
      </c>
      <c r="D89" s="133">
        <f t="shared" si="5"/>
        <v>0.98063084796915934</v>
      </c>
    </row>
    <row r="90" spans="1:4">
      <c r="A90" s="78">
        <v>83</v>
      </c>
      <c r="B90" s="87">
        <f t="shared" si="3"/>
        <v>0.99254615164132198</v>
      </c>
      <c r="C90" s="87">
        <f t="shared" si="4"/>
        <v>0.99254615164132198</v>
      </c>
      <c r="D90" s="133">
        <f t="shared" si="5"/>
        <v>0.98514786313799818</v>
      </c>
    </row>
    <row r="91" spans="1:4">
      <c r="A91" s="78">
        <v>84</v>
      </c>
      <c r="B91" s="87">
        <f t="shared" si="3"/>
        <v>0.99452189536827329</v>
      </c>
      <c r="C91" s="87">
        <f t="shared" si="4"/>
        <v>0.99452189536827329</v>
      </c>
      <c r="D91" s="133">
        <f t="shared" si="5"/>
        <v>0.98907380036690273</v>
      </c>
    </row>
    <row r="92" spans="1:4">
      <c r="A92" s="78">
        <v>85</v>
      </c>
      <c r="B92" s="87">
        <f t="shared" si="3"/>
        <v>0.99619469809174555</v>
      </c>
      <c r="C92" s="87">
        <f t="shared" si="4"/>
        <v>0.99619469809174555</v>
      </c>
      <c r="D92" s="133">
        <f t="shared" si="5"/>
        <v>0.99240387650610407</v>
      </c>
    </row>
    <row r="93" spans="1:4">
      <c r="A93" s="78">
        <v>86</v>
      </c>
      <c r="B93" s="87">
        <f t="shared" si="3"/>
        <v>0.9975640502598242</v>
      </c>
      <c r="C93" s="87">
        <f t="shared" si="4"/>
        <v>0.9975640502598242</v>
      </c>
      <c r="D93" s="133">
        <f t="shared" si="5"/>
        <v>0.99513403437078507</v>
      </c>
    </row>
    <row r="94" spans="1:4">
      <c r="A94" s="78">
        <v>87</v>
      </c>
      <c r="B94" s="87">
        <f t="shared" si="3"/>
        <v>0.99862953475457383</v>
      </c>
      <c r="C94" s="87">
        <f t="shared" si="4"/>
        <v>0.99862953475457383</v>
      </c>
      <c r="D94" s="133">
        <f t="shared" si="5"/>
        <v>0.99726094768413653</v>
      </c>
    </row>
    <row r="95" spans="1:4">
      <c r="A95" s="78">
        <v>88</v>
      </c>
      <c r="B95" s="87">
        <f t="shared" si="3"/>
        <v>0.99939082701909576</v>
      </c>
      <c r="C95" s="87">
        <f t="shared" si="4"/>
        <v>0.99939082701909576</v>
      </c>
      <c r="D95" s="133">
        <f t="shared" si="5"/>
        <v>0.99878202512991221</v>
      </c>
    </row>
    <row r="96" spans="1:4">
      <c r="A96" s="78">
        <v>89</v>
      </c>
      <c r="B96" s="87">
        <f t="shared" si="3"/>
        <v>0.99984769515639127</v>
      </c>
      <c r="C96" s="87">
        <f t="shared" si="4"/>
        <v>0.99984769515639127</v>
      </c>
      <c r="D96" s="133">
        <f t="shared" si="5"/>
        <v>0.99969541350954794</v>
      </c>
    </row>
    <row r="97" spans="1:4">
      <c r="A97" s="78">
        <v>90</v>
      </c>
      <c r="B97" s="87">
        <f t="shared" si="3"/>
        <v>1</v>
      </c>
      <c r="C97" s="87">
        <f t="shared" si="4"/>
        <v>1</v>
      </c>
      <c r="D97" s="133">
        <f t="shared" si="5"/>
        <v>1</v>
      </c>
    </row>
    <row r="98" spans="1:4">
      <c r="A98" s="80">
        <v>91</v>
      </c>
      <c r="B98" s="87">
        <f t="shared" si="3"/>
        <v>0.99984769515639127</v>
      </c>
      <c r="C98" s="87">
        <f t="shared" si="4"/>
        <v>0.99984769515639127</v>
      </c>
      <c r="D98" s="133">
        <f t="shared" si="5"/>
        <v>0.99969541350954794</v>
      </c>
    </row>
    <row r="99" spans="1:4">
      <c r="A99" s="78">
        <v>92</v>
      </c>
      <c r="B99" s="87">
        <f t="shared" si="3"/>
        <v>0.99939082701909576</v>
      </c>
      <c r="C99" s="87">
        <f t="shared" si="4"/>
        <v>0.99939082701909576</v>
      </c>
      <c r="D99" s="133">
        <f t="shared" si="5"/>
        <v>0.99878202512991221</v>
      </c>
    </row>
    <row r="100" spans="1:4">
      <c r="A100" s="78">
        <v>93</v>
      </c>
      <c r="B100" s="87">
        <f t="shared" si="3"/>
        <v>0.99862953475457383</v>
      </c>
      <c r="C100" s="87">
        <f t="shared" si="4"/>
        <v>0.99862953475457383</v>
      </c>
      <c r="D100" s="133">
        <f t="shared" si="5"/>
        <v>0.99726094768413653</v>
      </c>
    </row>
    <row r="101" spans="1:4">
      <c r="A101" s="78">
        <v>94</v>
      </c>
      <c r="B101" s="87">
        <f t="shared" si="3"/>
        <v>0.9975640502598242</v>
      </c>
      <c r="C101" s="87">
        <f t="shared" si="4"/>
        <v>0.9975640502598242</v>
      </c>
      <c r="D101" s="133">
        <f t="shared" si="5"/>
        <v>0.99513403437078507</v>
      </c>
    </row>
    <row r="102" spans="1:4">
      <c r="A102" s="78">
        <v>95</v>
      </c>
      <c r="B102" s="87">
        <f t="shared" si="3"/>
        <v>0.99619469809174555</v>
      </c>
      <c r="C102" s="87">
        <f t="shared" si="4"/>
        <v>0.99619469809174555</v>
      </c>
      <c r="D102" s="133">
        <f t="shared" si="5"/>
        <v>0.99240387650610407</v>
      </c>
    </row>
    <row r="103" spans="1:4">
      <c r="A103" s="78">
        <v>96</v>
      </c>
      <c r="B103" s="87">
        <f t="shared" si="3"/>
        <v>0.9945218953682734</v>
      </c>
      <c r="C103" s="87">
        <f t="shared" si="4"/>
        <v>0.9945218953682734</v>
      </c>
      <c r="D103" s="133">
        <f t="shared" si="5"/>
        <v>0.98907380036690296</v>
      </c>
    </row>
    <row r="104" spans="1:4">
      <c r="A104" s="78">
        <v>97</v>
      </c>
      <c r="B104" s="87">
        <f t="shared" si="3"/>
        <v>0.99254615164132209</v>
      </c>
      <c r="C104" s="87">
        <f t="shared" si="4"/>
        <v>0.99254615164132209</v>
      </c>
      <c r="D104" s="133">
        <f t="shared" si="5"/>
        <v>0.9851478631379984</v>
      </c>
    </row>
    <row r="105" spans="1:4">
      <c r="A105" s="78">
        <v>98</v>
      </c>
      <c r="B105" s="87">
        <f t="shared" si="3"/>
        <v>0.99026806874157036</v>
      </c>
      <c r="C105" s="87">
        <f t="shared" si="4"/>
        <v>0.99026806874157036</v>
      </c>
      <c r="D105" s="133">
        <f t="shared" si="5"/>
        <v>0.98063084796915956</v>
      </c>
    </row>
    <row r="106" spans="1:4">
      <c r="A106" s="78">
        <v>99</v>
      </c>
      <c r="B106" s="87">
        <f t="shared" si="3"/>
        <v>0.98768834059513766</v>
      </c>
      <c r="C106" s="87">
        <f t="shared" si="4"/>
        <v>0.98768834059513766</v>
      </c>
      <c r="D106" s="133">
        <f t="shared" si="5"/>
        <v>0.9755282581475766</v>
      </c>
    </row>
    <row r="107" spans="1:4">
      <c r="A107" s="78">
        <v>100</v>
      </c>
      <c r="B107" s="87">
        <f t="shared" si="3"/>
        <v>0.98480775301220802</v>
      </c>
      <c r="C107" s="87">
        <f t="shared" si="4"/>
        <v>0.98480775301220802</v>
      </c>
      <c r="D107" s="133">
        <f t="shared" si="5"/>
        <v>0.9698463103929541</v>
      </c>
    </row>
    <row r="108" spans="1:4">
      <c r="A108" s="78">
        <v>101</v>
      </c>
      <c r="B108" s="87">
        <f t="shared" si="3"/>
        <v>0.98162718344766398</v>
      </c>
      <c r="C108" s="87">
        <f t="shared" si="4"/>
        <v>0.98162718344766398</v>
      </c>
      <c r="D108" s="133">
        <f t="shared" si="5"/>
        <v>0.96359192728339371</v>
      </c>
    </row>
    <row r="109" spans="1:4">
      <c r="A109" s="78">
        <v>102</v>
      </c>
      <c r="B109" s="87">
        <f t="shared" si="3"/>
        <v>0.97814760073380569</v>
      </c>
      <c r="C109" s="87">
        <f t="shared" si="4"/>
        <v>0.97814760073380569</v>
      </c>
      <c r="D109" s="133">
        <f t="shared" si="5"/>
        <v>0.9567727288213006</v>
      </c>
    </row>
    <row r="110" spans="1:4">
      <c r="A110" s="78">
        <v>103</v>
      </c>
      <c r="B110" s="87">
        <f t="shared" si="3"/>
        <v>0.97437006478523525</v>
      </c>
      <c r="C110" s="87">
        <f t="shared" si="4"/>
        <v>0.97437006478523525</v>
      </c>
      <c r="D110" s="133">
        <f t="shared" si="5"/>
        <v>0.94939702314958352</v>
      </c>
    </row>
    <row r="111" spans="1:4">
      <c r="A111" s="78">
        <v>104</v>
      </c>
      <c r="B111" s="87">
        <f t="shared" si="3"/>
        <v>0.97029572627599647</v>
      </c>
      <c r="C111" s="87">
        <f t="shared" si="4"/>
        <v>0.97029572627599647</v>
      </c>
      <c r="D111" s="133">
        <f t="shared" si="5"/>
        <v>0.94147379642946349</v>
      </c>
    </row>
    <row r="112" spans="1:4">
      <c r="A112" s="78">
        <v>105</v>
      </c>
      <c r="B112" s="87">
        <f t="shared" si="3"/>
        <v>0.96592582628906831</v>
      </c>
      <c r="C112" s="87">
        <f t="shared" si="4"/>
        <v>0.96592582628906831</v>
      </c>
      <c r="D112" s="133">
        <f t="shared" si="5"/>
        <v>0.93301270189221941</v>
      </c>
    </row>
    <row r="113" spans="1:4">
      <c r="A113" s="78">
        <v>106</v>
      </c>
      <c r="B113" s="87">
        <f t="shared" si="3"/>
        <v>0.96126169593831889</v>
      </c>
      <c r="C113" s="87">
        <f t="shared" si="4"/>
        <v>0.96126169593831889</v>
      </c>
      <c r="D113" s="133">
        <f t="shared" si="5"/>
        <v>0.92402404807821303</v>
      </c>
    </row>
    <row r="114" spans="1:4">
      <c r="A114" s="78">
        <v>107</v>
      </c>
      <c r="B114" s="87">
        <f t="shared" si="3"/>
        <v>0.95630475596303555</v>
      </c>
      <c r="C114" s="87">
        <f t="shared" si="4"/>
        <v>0.95630475596303555</v>
      </c>
      <c r="D114" s="133">
        <f t="shared" si="5"/>
        <v>0.91451878627752092</v>
      </c>
    </row>
    <row r="115" spans="1:4">
      <c r="A115" s="78">
        <v>108</v>
      </c>
      <c r="B115" s="87">
        <f t="shared" si="3"/>
        <v>0.95105651629515364</v>
      </c>
      <c r="C115" s="87">
        <f t="shared" si="4"/>
        <v>0.95105651629515364</v>
      </c>
      <c r="D115" s="133">
        <f t="shared" si="5"/>
        <v>0.90450849718747384</v>
      </c>
    </row>
    <row r="116" spans="1:4">
      <c r="A116" s="78">
        <v>109</v>
      </c>
      <c r="B116" s="87">
        <f t="shared" si="3"/>
        <v>0.94551857559931685</v>
      </c>
      <c r="C116" s="87">
        <f t="shared" si="4"/>
        <v>0.94551857559931685</v>
      </c>
      <c r="D116" s="133">
        <f t="shared" si="5"/>
        <v>0.89400537680336101</v>
      </c>
    </row>
    <row r="117" spans="1:4">
      <c r="A117" s="78">
        <v>110</v>
      </c>
      <c r="B117" s="87">
        <f t="shared" si="3"/>
        <v>0.93969262078590843</v>
      </c>
      <c r="C117" s="87">
        <f t="shared" si="4"/>
        <v>0.93969262078590843</v>
      </c>
      <c r="D117" s="133">
        <f t="shared" si="5"/>
        <v>0.88302222155948906</v>
      </c>
    </row>
    <row r="118" spans="1:4">
      <c r="A118" s="78">
        <v>111</v>
      </c>
      <c r="B118" s="87">
        <f t="shared" si="3"/>
        <v>0.93358042649720174</v>
      </c>
      <c r="C118" s="87">
        <f t="shared" si="4"/>
        <v>0.93358042649720174</v>
      </c>
      <c r="D118" s="133">
        <f t="shared" si="5"/>
        <v>0.87157241273869712</v>
      </c>
    </row>
    <row r="119" spans="1:4">
      <c r="A119" s="78">
        <v>112</v>
      </c>
      <c r="B119" s="87">
        <f t="shared" si="3"/>
        <v>0.92718385456678742</v>
      </c>
      <c r="C119" s="87">
        <f t="shared" si="4"/>
        <v>0.92718385456678742</v>
      </c>
      <c r="D119" s="133">
        <f t="shared" si="5"/>
        <v>0.85966990016932565</v>
      </c>
    </row>
    <row r="120" spans="1:4">
      <c r="A120" s="78">
        <v>113</v>
      </c>
      <c r="B120" s="87">
        <f t="shared" si="3"/>
        <v>0.92050485345244037</v>
      </c>
      <c r="C120" s="87">
        <f t="shared" si="4"/>
        <v>0.92050485345244037</v>
      </c>
      <c r="D120" s="133">
        <f t="shared" si="5"/>
        <v>0.84732918522949874</v>
      </c>
    </row>
    <row r="121" spans="1:4">
      <c r="A121" s="78">
        <v>114</v>
      </c>
      <c r="B121" s="87">
        <f t="shared" si="3"/>
        <v>0.91354545764260098</v>
      </c>
      <c r="C121" s="87">
        <f t="shared" si="4"/>
        <v>0.91354545764260098</v>
      </c>
      <c r="D121" s="133">
        <f t="shared" si="5"/>
        <v>0.83456530317942923</v>
      </c>
    </row>
    <row r="122" spans="1:4">
      <c r="A122" s="78">
        <v>115</v>
      </c>
      <c r="B122" s="87">
        <f t="shared" si="3"/>
        <v>0.90630778703665005</v>
      </c>
      <c r="C122" s="87">
        <f t="shared" si="4"/>
        <v>0.90630778703665005</v>
      </c>
      <c r="D122" s="133">
        <f t="shared" si="5"/>
        <v>0.82139380484326985</v>
      </c>
    </row>
    <row r="123" spans="1:4">
      <c r="A123" s="78">
        <v>116</v>
      </c>
      <c r="B123" s="87">
        <f t="shared" si="3"/>
        <v>0.89879404629916693</v>
      </c>
      <c r="C123" s="87">
        <f t="shared" si="4"/>
        <v>0.89879404629916693</v>
      </c>
      <c r="D123" s="133">
        <f t="shared" si="5"/>
        <v>0.80783073766282898</v>
      </c>
    </row>
    <row r="124" spans="1:4">
      <c r="A124" s="78">
        <v>117</v>
      </c>
      <c r="B124" s="87">
        <f t="shared" si="3"/>
        <v>0.8910065241883679</v>
      </c>
      <c r="C124" s="87">
        <f t="shared" si="4"/>
        <v>0.8910065241883679</v>
      </c>
      <c r="D124" s="133">
        <f t="shared" si="5"/>
        <v>0.79389262614623668</v>
      </c>
    </row>
    <row r="125" spans="1:4">
      <c r="A125" s="78">
        <v>118</v>
      </c>
      <c r="B125" s="87">
        <f t="shared" si="3"/>
        <v>0.8829475928589271</v>
      </c>
      <c r="C125" s="87">
        <f t="shared" si="4"/>
        <v>0.8829475928589271</v>
      </c>
      <c r="D125" s="133">
        <f t="shared" si="5"/>
        <v>0.77959645173537373</v>
      </c>
    </row>
    <row r="126" spans="1:4">
      <c r="A126" s="78">
        <v>119</v>
      </c>
      <c r="B126" s="87">
        <f t="shared" si="3"/>
        <v>0.87461970713939585</v>
      </c>
      <c r="C126" s="87">
        <f t="shared" si="4"/>
        <v>0.87461970713939585</v>
      </c>
      <c r="D126" s="133">
        <f t="shared" si="5"/>
        <v>0.76495963211660256</v>
      </c>
    </row>
    <row r="127" spans="1:4">
      <c r="A127" s="78">
        <v>120</v>
      </c>
      <c r="B127" s="87">
        <f t="shared" si="3"/>
        <v>0.86602540378443871</v>
      </c>
      <c r="C127" s="87">
        <f t="shared" si="4"/>
        <v>0.86602540378443871</v>
      </c>
      <c r="D127" s="133">
        <f t="shared" si="5"/>
        <v>0.75000000000000011</v>
      </c>
    </row>
    <row r="128" spans="1:4">
      <c r="A128" s="78">
        <v>121</v>
      </c>
      <c r="B128" s="87">
        <f t="shared" si="3"/>
        <v>0.85716730070211233</v>
      </c>
      <c r="C128" s="87">
        <f t="shared" si="4"/>
        <v>0.85716730070211233</v>
      </c>
      <c r="D128" s="133">
        <f t="shared" si="5"/>
        <v>0.73473578139294549</v>
      </c>
    </row>
    <row r="129" spans="1:4">
      <c r="A129" s="78">
        <v>122</v>
      </c>
      <c r="B129" s="87">
        <f t="shared" si="3"/>
        <v>0.84804809615642607</v>
      </c>
      <c r="C129" s="87">
        <f t="shared" si="4"/>
        <v>0.84804809615642607</v>
      </c>
      <c r="D129" s="133">
        <f t="shared" si="5"/>
        <v>0.71918557339453892</v>
      </c>
    </row>
    <row r="130" spans="1:4">
      <c r="A130" s="78">
        <v>123</v>
      </c>
      <c r="B130" s="87">
        <f t="shared" si="3"/>
        <v>0.83867056794542394</v>
      </c>
      <c r="C130" s="87">
        <f t="shared" si="4"/>
        <v>0.83867056794542394</v>
      </c>
      <c r="D130" s="133">
        <f t="shared" si="5"/>
        <v>0.70336832153789997</v>
      </c>
    </row>
    <row r="131" spans="1:4">
      <c r="A131" s="78">
        <v>124</v>
      </c>
      <c r="B131" s="87">
        <f t="shared" si="3"/>
        <v>0.82903757255504174</v>
      </c>
      <c r="C131" s="87">
        <f t="shared" si="4"/>
        <v>0.82903757255504174</v>
      </c>
      <c r="D131" s="133">
        <f t="shared" si="5"/>
        <v>0.68730329670795609</v>
      </c>
    </row>
    <row r="132" spans="1:4">
      <c r="A132" s="78">
        <v>125</v>
      </c>
      <c r="B132" s="87">
        <f t="shared" si="3"/>
        <v>0.81915204428899202</v>
      </c>
      <c r="C132" s="87">
        <f t="shared" si="4"/>
        <v>0.81915204428899202</v>
      </c>
      <c r="D132" s="133">
        <f t="shared" si="5"/>
        <v>0.67101007166283477</v>
      </c>
    </row>
    <row r="133" spans="1:4">
      <c r="A133" s="78">
        <v>126</v>
      </c>
      <c r="B133" s="87">
        <f t="shared" si="3"/>
        <v>0.80901699437494745</v>
      </c>
      <c r="C133" s="87">
        <f t="shared" si="4"/>
        <v>0.80901699437494745</v>
      </c>
      <c r="D133" s="133">
        <f t="shared" si="5"/>
        <v>0.65450849718747373</v>
      </c>
    </row>
    <row r="134" spans="1:4">
      <c r="A134" s="78">
        <v>127</v>
      </c>
      <c r="B134" s="87">
        <f t="shared" si="3"/>
        <v>0.79863551004729272</v>
      </c>
      <c r="C134" s="87">
        <f t="shared" si="4"/>
        <v>0.79863551004729272</v>
      </c>
      <c r="D134" s="133">
        <f t="shared" si="5"/>
        <v>0.63781867790849944</v>
      </c>
    </row>
    <row r="135" spans="1:4">
      <c r="A135" s="78">
        <v>128</v>
      </c>
      <c r="B135" s="87">
        <f t="shared" si="3"/>
        <v>0.78801075360672201</v>
      </c>
      <c r="C135" s="87">
        <f t="shared" si="4"/>
        <v>0.78801075360672201</v>
      </c>
      <c r="D135" s="133">
        <f t="shared" si="5"/>
        <v>0.62096094779983391</v>
      </c>
    </row>
    <row r="136" spans="1:4">
      <c r="A136" s="78">
        <v>129</v>
      </c>
      <c r="B136" s="87">
        <f t="shared" ref="B136:B199" si="6">SIN(A136*PI()/180)</f>
        <v>0.77714596145697101</v>
      </c>
      <c r="C136" s="87">
        <f t="shared" ref="C136:C199" si="7">ABS(B136)</f>
        <v>0.77714596145697101</v>
      </c>
      <c r="D136" s="133">
        <f t="shared" ref="D136:D199" si="8">B136*B136</f>
        <v>0.60395584540887992</v>
      </c>
    </row>
    <row r="137" spans="1:4">
      <c r="A137" s="78">
        <v>130</v>
      </c>
      <c r="B137" s="87">
        <f t="shared" si="6"/>
        <v>0.76604444311897801</v>
      </c>
      <c r="C137" s="87">
        <f t="shared" si="7"/>
        <v>0.76604444311897801</v>
      </c>
      <c r="D137" s="133">
        <f t="shared" si="8"/>
        <v>0.58682408883346515</v>
      </c>
    </row>
    <row r="138" spans="1:4">
      <c r="A138" s="78">
        <v>131</v>
      </c>
      <c r="B138" s="87">
        <f t="shared" si="6"/>
        <v>0.75470958022277179</v>
      </c>
      <c r="C138" s="87">
        <f t="shared" si="7"/>
        <v>0.75470958022277179</v>
      </c>
      <c r="D138" s="133">
        <f t="shared" si="8"/>
        <v>0.56958655048003237</v>
      </c>
    </row>
    <row r="139" spans="1:4">
      <c r="A139" s="78">
        <v>132</v>
      </c>
      <c r="B139" s="87">
        <f t="shared" si="6"/>
        <v>0.74314482547739424</v>
      </c>
      <c r="C139" s="87">
        <f t="shared" si="7"/>
        <v>0.74314482547739424</v>
      </c>
      <c r="D139" s="133">
        <f t="shared" si="8"/>
        <v>0.55226423163382676</v>
      </c>
    </row>
    <row r="140" spans="1:4">
      <c r="A140" s="78">
        <v>133</v>
      </c>
      <c r="B140" s="87">
        <f t="shared" si="6"/>
        <v>0.73135370161917057</v>
      </c>
      <c r="C140" s="87">
        <f t="shared" si="7"/>
        <v>0.73135370161917057</v>
      </c>
      <c r="D140" s="133">
        <f t="shared" si="8"/>
        <v>0.53487823687206282</v>
      </c>
    </row>
    <row r="141" spans="1:4">
      <c r="A141" s="78">
        <v>134</v>
      </c>
      <c r="B141" s="87">
        <f t="shared" si="6"/>
        <v>0.71933980033865141</v>
      </c>
      <c r="C141" s="87">
        <f t="shared" si="7"/>
        <v>0.71933980033865141</v>
      </c>
      <c r="D141" s="133">
        <f t="shared" si="8"/>
        <v>0.5174497483512509</v>
      </c>
    </row>
    <row r="142" spans="1:4">
      <c r="A142" s="78">
        <v>135</v>
      </c>
      <c r="B142" s="87">
        <f t="shared" si="6"/>
        <v>0.70710678118654757</v>
      </c>
      <c r="C142" s="87">
        <f t="shared" si="7"/>
        <v>0.70710678118654757</v>
      </c>
      <c r="D142" s="133">
        <f t="shared" si="8"/>
        <v>0.50000000000000011</v>
      </c>
    </row>
    <row r="143" spans="1:4">
      <c r="A143" s="80">
        <v>136</v>
      </c>
      <c r="B143" s="87">
        <f t="shared" si="6"/>
        <v>0.69465837045899714</v>
      </c>
      <c r="C143" s="87">
        <f t="shared" si="7"/>
        <v>0.69465837045899714</v>
      </c>
      <c r="D143" s="133">
        <f t="shared" si="8"/>
        <v>0.48255025164874932</v>
      </c>
    </row>
    <row r="144" spans="1:4">
      <c r="A144" s="78">
        <v>137</v>
      </c>
      <c r="B144" s="87">
        <f t="shared" si="6"/>
        <v>0.68199836006249859</v>
      </c>
      <c r="C144" s="87">
        <f t="shared" si="7"/>
        <v>0.68199836006249859</v>
      </c>
      <c r="D144" s="133">
        <f t="shared" si="8"/>
        <v>0.46512176312793746</v>
      </c>
    </row>
    <row r="145" spans="1:4">
      <c r="A145" s="78">
        <v>138</v>
      </c>
      <c r="B145" s="87">
        <f t="shared" si="6"/>
        <v>0.66913060635885835</v>
      </c>
      <c r="C145" s="87">
        <f t="shared" si="7"/>
        <v>0.66913060635885835</v>
      </c>
      <c r="D145" s="133">
        <f t="shared" si="8"/>
        <v>0.44773576836617346</v>
      </c>
    </row>
    <row r="146" spans="1:4">
      <c r="A146" s="78">
        <v>139</v>
      </c>
      <c r="B146" s="87">
        <f t="shared" si="6"/>
        <v>0.65605902899050728</v>
      </c>
      <c r="C146" s="87">
        <f t="shared" si="7"/>
        <v>0.65605902899050728</v>
      </c>
      <c r="D146" s="133">
        <f t="shared" si="8"/>
        <v>0.43041344951996724</v>
      </c>
    </row>
    <row r="147" spans="1:4">
      <c r="A147" s="78">
        <v>140</v>
      </c>
      <c r="B147" s="87">
        <f t="shared" si="6"/>
        <v>0.64278760968653947</v>
      </c>
      <c r="C147" s="87">
        <f t="shared" si="7"/>
        <v>0.64278760968653947</v>
      </c>
      <c r="D147" s="133">
        <f t="shared" si="8"/>
        <v>0.41317591116653501</v>
      </c>
    </row>
    <row r="148" spans="1:4">
      <c r="A148" s="78">
        <v>141</v>
      </c>
      <c r="B148" s="87">
        <f t="shared" si="6"/>
        <v>0.62932039104983772</v>
      </c>
      <c r="C148" s="87">
        <f t="shared" si="7"/>
        <v>0.62932039104983772</v>
      </c>
      <c r="D148" s="133">
        <f t="shared" si="8"/>
        <v>0.39604415459112069</v>
      </c>
    </row>
    <row r="149" spans="1:4">
      <c r="A149" s="78">
        <v>142</v>
      </c>
      <c r="B149" s="87">
        <f t="shared" si="6"/>
        <v>0.6156614753256584</v>
      </c>
      <c r="C149" s="87">
        <f t="shared" si="7"/>
        <v>0.6156614753256584</v>
      </c>
      <c r="D149" s="133">
        <f t="shared" si="8"/>
        <v>0.37903905220016632</v>
      </c>
    </row>
    <row r="150" spans="1:4">
      <c r="A150" s="78">
        <v>143</v>
      </c>
      <c r="B150" s="87">
        <f t="shared" si="6"/>
        <v>0.60181502315204816</v>
      </c>
      <c r="C150" s="87">
        <f t="shared" si="7"/>
        <v>0.60181502315204816</v>
      </c>
      <c r="D150" s="133">
        <f t="shared" si="8"/>
        <v>0.36218132209150028</v>
      </c>
    </row>
    <row r="151" spans="1:4">
      <c r="A151" s="78">
        <v>144</v>
      </c>
      <c r="B151" s="87">
        <f t="shared" si="6"/>
        <v>0.58778525229247325</v>
      </c>
      <c r="C151" s="87">
        <f t="shared" si="7"/>
        <v>0.58778525229247325</v>
      </c>
      <c r="D151" s="133">
        <f t="shared" si="8"/>
        <v>0.34549150281252644</v>
      </c>
    </row>
    <row r="152" spans="1:4">
      <c r="A152" s="78">
        <v>145</v>
      </c>
      <c r="B152" s="87">
        <f t="shared" si="6"/>
        <v>0.57357643635104638</v>
      </c>
      <c r="C152" s="87">
        <f t="shared" si="7"/>
        <v>0.57357643635104638</v>
      </c>
      <c r="D152" s="133">
        <f t="shared" si="8"/>
        <v>0.32898992833716595</v>
      </c>
    </row>
    <row r="153" spans="1:4">
      <c r="A153" s="78">
        <v>146</v>
      </c>
      <c r="B153" s="87">
        <f t="shared" si="6"/>
        <v>0.5591929034707469</v>
      </c>
      <c r="C153" s="87">
        <f t="shared" si="7"/>
        <v>0.5591929034707469</v>
      </c>
      <c r="D153" s="133">
        <f t="shared" si="8"/>
        <v>0.31269670329204408</v>
      </c>
    </row>
    <row r="154" spans="1:4">
      <c r="A154" s="78">
        <v>147</v>
      </c>
      <c r="B154" s="87">
        <f t="shared" si="6"/>
        <v>0.54463903501502697</v>
      </c>
      <c r="C154" s="87">
        <f t="shared" si="7"/>
        <v>0.54463903501502697</v>
      </c>
      <c r="D154" s="133">
        <f t="shared" si="8"/>
        <v>0.29663167846209976</v>
      </c>
    </row>
    <row r="155" spans="1:4">
      <c r="A155" s="78">
        <v>148</v>
      </c>
      <c r="B155" s="87">
        <f t="shared" si="6"/>
        <v>0.5299192642332049</v>
      </c>
      <c r="C155" s="87">
        <f t="shared" si="7"/>
        <v>0.5299192642332049</v>
      </c>
      <c r="D155" s="133">
        <f t="shared" si="8"/>
        <v>0.28081442660546124</v>
      </c>
    </row>
    <row r="156" spans="1:4">
      <c r="A156" s="78">
        <v>149</v>
      </c>
      <c r="B156" s="87">
        <f t="shared" si="6"/>
        <v>0.51503807491005438</v>
      </c>
      <c r="C156" s="87">
        <f t="shared" si="7"/>
        <v>0.51503807491005438</v>
      </c>
      <c r="D156" s="133">
        <f t="shared" si="8"/>
        <v>0.26526421860705479</v>
      </c>
    </row>
    <row r="157" spans="1:4">
      <c r="A157" s="78">
        <v>150</v>
      </c>
      <c r="B157" s="87">
        <f t="shared" si="6"/>
        <v>0.49999999999999994</v>
      </c>
      <c r="C157" s="87">
        <f t="shared" si="7"/>
        <v>0.49999999999999994</v>
      </c>
      <c r="D157" s="133">
        <f t="shared" si="8"/>
        <v>0.24999999999999994</v>
      </c>
    </row>
    <row r="158" spans="1:4">
      <c r="A158" s="78">
        <v>151</v>
      </c>
      <c r="B158" s="87">
        <f t="shared" si="6"/>
        <v>0.48480962024633717</v>
      </c>
      <c r="C158" s="87">
        <f t="shared" si="7"/>
        <v>0.48480962024633717</v>
      </c>
      <c r="D158" s="133">
        <f t="shared" si="8"/>
        <v>0.23504036788339766</v>
      </c>
    </row>
    <row r="159" spans="1:4">
      <c r="A159" s="78">
        <v>152</v>
      </c>
      <c r="B159" s="87">
        <f t="shared" si="6"/>
        <v>0.46947156278589108</v>
      </c>
      <c r="C159" s="87">
        <f t="shared" si="7"/>
        <v>0.46947156278589108</v>
      </c>
      <c r="D159" s="133">
        <f t="shared" si="8"/>
        <v>0.22040354826462688</v>
      </c>
    </row>
    <row r="160" spans="1:4">
      <c r="A160" s="78">
        <v>153</v>
      </c>
      <c r="B160" s="87">
        <f t="shared" si="6"/>
        <v>0.45399049973954686</v>
      </c>
      <c r="C160" s="87">
        <f t="shared" si="7"/>
        <v>0.45399049973954686</v>
      </c>
      <c r="D160" s="133">
        <f t="shared" si="8"/>
        <v>0.20610737385376349</v>
      </c>
    </row>
    <row r="161" spans="1:4">
      <c r="A161" s="78">
        <v>154</v>
      </c>
      <c r="B161" s="87">
        <f t="shared" si="6"/>
        <v>0.43837114678907729</v>
      </c>
      <c r="C161" s="87">
        <f t="shared" si="7"/>
        <v>0.43837114678907729</v>
      </c>
      <c r="D161" s="133">
        <f t="shared" si="8"/>
        <v>0.19216926233717074</v>
      </c>
    </row>
    <row r="162" spans="1:4">
      <c r="A162" s="78">
        <v>155</v>
      </c>
      <c r="B162" s="87">
        <f t="shared" si="6"/>
        <v>0.4226182617406995</v>
      </c>
      <c r="C162" s="87">
        <f t="shared" si="7"/>
        <v>0.4226182617406995</v>
      </c>
      <c r="D162" s="133">
        <f t="shared" si="8"/>
        <v>0.1786061951567304</v>
      </c>
    </row>
    <row r="163" spans="1:4">
      <c r="A163" s="78">
        <v>156</v>
      </c>
      <c r="B163" s="87">
        <f t="shared" si="6"/>
        <v>0.40673664307580043</v>
      </c>
      <c r="C163" s="87">
        <f t="shared" si="7"/>
        <v>0.40673664307580043</v>
      </c>
      <c r="D163" s="133">
        <f t="shared" si="8"/>
        <v>0.16543469682057108</v>
      </c>
    </row>
    <row r="164" spans="1:4">
      <c r="A164" s="78">
        <v>157</v>
      </c>
      <c r="B164" s="87">
        <f t="shared" si="6"/>
        <v>0.39073112848927416</v>
      </c>
      <c r="C164" s="87">
        <f t="shared" si="7"/>
        <v>0.39073112848927416</v>
      </c>
      <c r="D164" s="133">
        <f t="shared" si="8"/>
        <v>0.15267081477050168</v>
      </c>
    </row>
    <row r="165" spans="1:4">
      <c r="A165" s="78">
        <v>158</v>
      </c>
      <c r="B165" s="87">
        <f t="shared" si="6"/>
        <v>0.37460659341591224</v>
      </c>
      <c r="C165" s="87">
        <f t="shared" si="7"/>
        <v>0.37460659341591224</v>
      </c>
      <c r="D165" s="133">
        <f t="shared" si="8"/>
        <v>0.14033009983067457</v>
      </c>
    </row>
    <row r="166" spans="1:4">
      <c r="A166" s="78">
        <v>159</v>
      </c>
      <c r="B166" s="87">
        <f t="shared" si="6"/>
        <v>0.35836794954530021</v>
      </c>
      <c r="C166" s="87">
        <f t="shared" si="7"/>
        <v>0.35836794954530021</v>
      </c>
      <c r="D166" s="133">
        <f t="shared" si="8"/>
        <v>0.12842758726130285</v>
      </c>
    </row>
    <row r="167" spans="1:4">
      <c r="A167" s="78">
        <v>160</v>
      </c>
      <c r="B167" s="87">
        <f t="shared" si="6"/>
        <v>0.34202014332566888</v>
      </c>
      <c r="C167" s="87">
        <f t="shared" si="7"/>
        <v>0.34202014332566888</v>
      </c>
      <c r="D167" s="133">
        <f t="shared" si="8"/>
        <v>0.11697777844051108</v>
      </c>
    </row>
    <row r="168" spans="1:4">
      <c r="A168" s="78">
        <v>161</v>
      </c>
      <c r="B168" s="87">
        <f t="shared" si="6"/>
        <v>0.32556815445715703</v>
      </c>
      <c r="C168" s="87">
        <f t="shared" si="7"/>
        <v>0.32556815445715703</v>
      </c>
      <c r="D168" s="133">
        <f t="shared" si="8"/>
        <v>0.10599462319663926</v>
      </c>
    </row>
    <row r="169" spans="1:4">
      <c r="A169" s="78">
        <v>162</v>
      </c>
      <c r="B169" s="87">
        <f t="shared" si="6"/>
        <v>0.30901699437494751</v>
      </c>
      <c r="C169" s="87">
        <f t="shared" si="7"/>
        <v>0.30901699437494751</v>
      </c>
      <c r="D169" s="133">
        <f t="shared" si="8"/>
        <v>9.5491502812526344E-2</v>
      </c>
    </row>
    <row r="170" spans="1:4">
      <c r="A170" s="78">
        <v>163</v>
      </c>
      <c r="B170" s="87">
        <f t="shared" si="6"/>
        <v>0.29237170472273705</v>
      </c>
      <c r="C170" s="87">
        <f t="shared" si="7"/>
        <v>0.29237170472273705</v>
      </c>
      <c r="D170" s="133">
        <f t="shared" si="8"/>
        <v>8.5481213722479341E-2</v>
      </c>
    </row>
    <row r="171" spans="1:4">
      <c r="A171" s="78">
        <v>164</v>
      </c>
      <c r="B171" s="87">
        <f t="shared" si="6"/>
        <v>0.27563735581699966</v>
      </c>
      <c r="C171" s="87">
        <f t="shared" si="7"/>
        <v>0.27563735581699966</v>
      </c>
      <c r="D171" s="133">
        <f t="shared" si="8"/>
        <v>7.5975951921787271E-2</v>
      </c>
    </row>
    <row r="172" spans="1:4">
      <c r="A172" s="78">
        <v>165</v>
      </c>
      <c r="B172" s="87">
        <f t="shared" si="6"/>
        <v>0.25881904510252102</v>
      </c>
      <c r="C172" s="87">
        <f t="shared" si="7"/>
        <v>0.25881904510252102</v>
      </c>
      <c r="D172" s="133">
        <f t="shared" si="8"/>
        <v>6.6987298107780813E-2</v>
      </c>
    </row>
    <row r="173" spans="1:4">
      <c r="A173" s="78">
        <v>166</v>
      </c>
      <c r="B173" s="87">
        <f t="shared" si="6"/>
        <v>0.24192189559966773</v>
      </c>
      <c r="C173" s="87">
        <f t="shared" si="7"/>
        <v>0.24192189559966773</v>
      </c>
      <c r="D173" s="133">
        <f t="shared" si="8"/>
        <v>5.8526203570536534E-2</v>
      </c>
    </row>
    <row r="174" spans="1:4">
      <c r="A174" s="78">
        <v>167</v>
      </c>
      <c r="B174" s="87">
        <f t="shared" si="6"/>
        <v>0.22495105434386478</v>
      </c>
      <c r="C174" s="87">
        <f t="shared" si="7"/>
        <v>0.22495105434386478</v>
      </c>
      <c r="D174" s="133">
        <f t="shared" si="8"/>
        <v>5.0602976850416405E-2</v>
      </c>
    </row>
    <row r="175" spans="1:4">
      <c r="A175" s="78">
        <v>168</v>
      </c>
      <c r="B175" s="87">
        <f t="shared" si="6"/>
        <v>0.20791169081775931</v>
      </c>
      <c r="C175" s="87">
        <f t="shared" si="7"/>
        <v>0.20791169081775931</v>
      </c>
      <c r="D175" s="133">
        <f t="shared" si="8"/>
        <v>4.3227271178699546E-2</v>
      </c>
    </row>
    <row r="176" spans="1:4">
      <c r="A176" s="78">
        <v>169</v>
      </c>
      <c r="B176" s="87">
        <f t="shared" si="6"/>
        <v>0.19080899537654497</v>
      </c>
      <c r="C176" s="87">
        <f t="shared" si="7"/>
        <v>0.19080899537654497</v>
      </c>
      <c r="D176" s="133">
        <f t="shared" si="8"/>
        <v>3.6408072716606357E-2</v>
      </c>
    </row>
    <row r="177" spans="1:4">
      <c r="A177" s="78">
        <v>170</v>
      </c>
      <c r="B177" s="87">
        <f t="shared" si="6"/>
        <v>0.17364817766693028</v>
      </c>
      <c r="C177" s="87">
        <f t="shared" si="7"/>
        <v>0.17364817766693028</v>
      </c>
      <c r="D177" s="133">
        <f t="shared" si="8"/>
        <v>3.0153689607045783E-2</v>
      </c>
    </row>
    <row r="178" spans="1:4">
      <c r="A178" s="78">
        <v>171</v>
      </c>
      <c r="B178" s="87">
        <f t="shared" si="6"/>
        <v>0.15643446504023098</v>
      </c>
      <c r="C178" s="87">
        <f t="shared" si="7"/>
        <v>0.15643446504023098</v>
      </c>
      <c r="D178" s="133">
        <f t="shared" si="8"/>
        <v>2.4471741852423248E-2</v>
      </c>
    </row>
    <row r="179" spans="1:4">
      <c r="A179" s="78">
        <v>172</v>
      </c>
      <c r="B179" s="87">
        <f t="shared" si="6"/>
        <v>0.13917310096006574</v>
      </c>
      <c r="C179" s="87">
        <f t="shared" si="7"/>
        <v>0.13917310096006574</v>
      </c>
      <c r="D179" s="133">
        <f t="shared" si="8"/>
        <v>1.9369152030840654E-2</v>
      </c>
    </row>
    <row r="180" spans="1:4">
      <c r="A180" s="78">
        <v>173</v>
      </c>
      <c r="B180" s="87">
        <f t="shared" si="6"/>
        <v>0.12186934340514755</v>
      </c>
      <c r="C180" s="87">
        <f t="shared" si="7"/>
        <v>0.12186934340514755</v>
      </c>
      <c r="D180" s="133">
        <f t="shared" si="8"/>
        <v>1.4852136862001779E-2</v>
      </c>
    </row>
    <row r="181" spans="1:4">
      <c r="A181" s="78">
        <v>174</v>
      </c>
      <c r="B181" s="87">
        <f t="shared" si="6"/>
        <v>0.10452846326765373</v>
      </c>
      <c r="C181" s="87">
        <f t="shared" si="7"/>
        <v>0.10452846326765373</v>
      </c>
      <c r="D181" s="133">
        <f t="shared" si="8"/>
        <v>1.0926199633097235E-2</v>
      </c>
    </row>
    <row r="182" spans="1:4">
      <c r="A182" s="78">
        <v>175</v>
      </c>
      <c r="B182" s="87">
        <f t="shared" si="6"/>
        <v>8.7155742747658638E-2</v>
      </c>
      <c r="C182" s="87">
        <f t="shared" si="7"/>
        <v>8.7155742747658638E-2</v>
      </c>
      <c r="D182" s="133">
        <f t="shared" si="8"/>
        <v>7.5961234938960514E-3</v>
      </c>
    </row>
    <row r="183" spans="1:4">
      <c r="A183" s="78">
        <v>176</v>
      </c>
      <c r="B183" s="87">
        <f t="shared" si="6"/>
        <v>6.9756473744125524E-2</v>
      </c>
      <c r="C183" s="87">
        <f t="shared" si="7"/>
        <v>6.9756473744125524E-2</v>
      </c>
      <c r="D183" s="133">
        <f t="shared" si="8"/>
        <v>4.8659656292148737E-3</v>
      </c>
    </row>
    <row r="184" spans="1:4">
      <c r="A184" s="78">
        <v>177</v>
      </c>
      <c r="B184" s="87">
        <f t="shared" si="6"/>
        <v>5.2335956242943807E-2</v>
      </c>
      <c r="C184" s="87">
        <f t="shared" si="7"/>
        <v>5.2335956242943807E-2</v>
      </c>
      <c r="D184" s="133">
        <f t="shared" si="8"/>
        <v>2.739052315863329E-3</v>
      </c>
    </row>
    <row r="185" spans="1:4">
      <c r="A185" s="78">
        <v>178</v>
      </c>
      <c r="B185" s="87">
        <f t="shared" si="6"/>
        <v>3.4899496702500699E-2</v>
      </c>
      <c r="C185" s="87">
        <f t="shared" si="7"/>
        <v>3.4899496702500699E-2</v>
      </c>
      <c r="D185" s="133">
        <f t="shared" si="8"/>
        <v>1.2179748700878572E-3</v>
      </c>
    </row>
    <row r="186" spans="1:4">
      <c r="A186" s="78">
        <v>179</v>
      </c>
      <c r="B186" s="87">
        <f t="shared" si="6"/>
        <v>1.7452406437283439E-2</v>
      </c>
      <c r="C186" s="87">
        <f t="shared" si="7"/>
        <v>1.7452406437283439E-2</v>
      </c>
      <c r="D186" s="133">
        <f t="shared" si="8"/>
        <v>3.0458649045213244E-4</v>
      </c>
    </row>
    <row r="187" spans="1:4">
      <c r="A187" s="78">
        <v>180</v>
      </c>
      <c r="B187" s="87">
        <f t="shared" si="6"/>
        <v>1.22514845490862E-16</v>
      </c>
      <c r="C187" s="87">
        <f t="shared" si="7"/>
        <v>1.22514845490862E-16</v>
      </c>
      <c r="D187" s="133">
        <f t="shared" si="8"/>
        <v>1.5009887365649789E-32</v>
      </c>
    </row>
    <row r="188" spans="1:4">
      <c r="A188" s="80">
        <v>181</v>
      </c>
      <c r="B188" s="87">
        <f t="shared" si="6"/>
        <v>-1.7452406437283192E-2</v>
      </c>
      <c r="C188" s="87">
        <f t="shared" si="7"/>
        <v>1.7452406437283192E-2</v>
      </c>
      <c r="D188" s="133">
        <f t="shared" si="8"/>
        <v>3.0458649045212382E-4</v>
      </c>
    </row>
    <row r="189" spans="1:4">
      <c r="A189" s="78">
        <v>182</v>
      </c>
      <c r="B189" s="87">
        <f t="shared" si="6"/>
        <v>-3.48994967025009E-2</v>
      </c>
      <c r="C189" s="87">
        <f t="shared" si="7"/>
        <v>3.48994967025009E-2</v>
      </c>
      <c r="D189" s="133">
        <f t="shared" si="8"/>
        <v>1.2179748700878712E-3</v>
      </c>
    </row>
    <row r="190" spans="1:4">
      <c r="A190" s="78">
        <v>183</v>
      </c>
      <c r="B190" s="87">
        <f t="shared" si="6"/>
        <v>-5.2335956242943557E-2</v>
      </c>
      <c r="C190" s="87">
        <f t="shared" si="7"/>
        <v>5.2335956242943557E-2</v>
      </c>
      <c r="D190" s="133">
        <f t="shared" si="8"/>
        <v>2.7390523158633026E-3</v>
      </c>
    </row>
    <row r="191" spans="1:4">
      <c r="A191" s="78">
        <v>184</v>
      </c>
      <c r="B191" s="87">
        <f t="shared" si="6"/>
        <v>-6.9756473744124831E-2</v>
      </c>
      <c r="C191" s="87">
        <f t="shared" si="7"/>
        <v>6.9756473744124831E-2</v>
      </c>
      <c r="D191" s="133">
        <f t="shared" si="8"/>
        <v>4.8659656292147765E-3</v>
      </c>
    </row>
    <row r="192" spans="1:4">
      <c r="A192" s="78">
        <v>185</v>
      </c>
      <c r="B192" s="87">
        <f t="shared" si="6"/>
        <v>-8.7155742747657944E-2</v>
      </c>
      <c r="C192" s="87">
        <f t="shared" si="7"/>
        <v>8.7155742747657944E-2</v>
      </c>
      <c r="D192" s="133">
        <f t="shared" si="8"/>
        <v>7.59612349389593E-3</v>
      </c>
    </row>
    <row r="193" spans="1:4">
      <c r="A193" s="78">
        <v>186</v>
      </c>
      <c r="B193" s="87">
        <f t="shared" si="6"/>
        <v>-0.10452846326765305</v>
      </c>
      <c r="C193" s="87">
        <f t="shared" si="7"/>
        <v>0.10452846326765305</v>
      </c>
      <c r="D193" s="133">
        <f t="shared" si="8"/>
        <v>1.0926199633097093E-2</v>
      </c>
    </row>
    <row r="194" spans="1:4">
      <c r="A194" s="78">
        <v>187</v>
      </c>
      <c r="B194" s="87">
        <f t="shared" si="6"/>
        <v>-0.12186934340514774</v>
      </c>
      <c r="C194" s="87">
        <f t="shared" si="7"/>
        <v>0.12186934340514774</v>
      </c>
      <c r="D194" s="133">
        <f t="shared" si="8"/>
        <v>1.4852136862001828E-2</v>
      </c>
    </row>
    <row r="195" spans="1:4">
      <c r="A195" s="78">
        <v>188</v>
      </c>
      <c r="B195" s="87">
        <f t="shared" si="6"/>
        <v>-0.13917310096006552</v>
      </c>
      <c r="C195" s="87">
        <f t="shared" si="7"/>
        <v>0.13917310096006552</v>
      </c>
      <c r="D195" s="133">
        <f t="shared" si="8"/>
        <v>1.9369152030840591E-2</v>
      </c>
    </row>
    <row r="196" spans="1:4">
      <c r="A196" s="78">
        <v>189</v>
      </c>
      <c r="B196" s="87">
        <f t="shared" si="6"/>
        <v>-0.15643446504023073</v>
      </c>
      <c r="C196" s="87">
        <f t="shared" si="7"/>
        <v>0.15643446504023073</v>
      </c>
      <c r="D196" s="133">
        <f t="shared" si="8"/>
        <v>2.4471741852423172E-2</v>
      </c>
    </row>
    <row r="197" spans="1:4">
      <c r="A197" s="78">
        <v>190</v>
      </c>
      <c r="B197" s="87">
        <f t="shared" si="6"/>
        <v>-0.17364817766693047</v>
      </c>
      <c r="C197" s="87">
        <f t="shared" si="7"/>
        <v>0.17364817766693047</v>
      </c>
      <c r="D197" s="133">
        <f t="shared" si="8"/>
        <v>3.0153689607045848E-2</v>
      </c>
    </row>
    <row r="198" spans="1:4">
      <c r="A198" s="78">
        <v>191</v>
      </c>
      <c r="B198" s="87">
        <f t="shared" si="6"/>
        <v>-0.19080899537654472</v>
      </c>
      <c r="C198" s="87">
        <f t="shared" si="7"/>
        <v>0.19080899537654472</v>
      </c>
      <c r="D198" s="133">
        <f t="shared" si="8"/>
        <v>3.6408072716606267E-2</v>
      </c>
    </row>
    <row r="199" spans="1:4">
      <c r="A199" s="78">
        <v>192</v>
      </c>
      <c r="B199" s="87">
        <f t="shared" si="6"/>
        <v>-0.20791169081775907</v>
      </c>
      <c r="C199" s="87">
        <f t="shared" si="7"/>
        <v>0.20791169081775907</v>
      </c>
      <c r="D199" s="133">
        <f t="shared" si="8"/>
        <v>4.3227271178699442E-2</v>
      </c>
    </row>
    <row r="200" spans="1:4">
      <c r="A200" s="78">
        <v>193</v>
      </c>
      <c r="B200" s="87">
        <f t="shared" ref="B200:B263" si="9">SIN(A200*PI()/180)</f>
        <v>-0.22495105434386498</v>
      </c>
      <c r="C200" s="87">
        <f t="shared" ref="C200:C263" si="10">ABS(B200)</f>
        <v>0.22495105434386498</v>
      </c>
      <c r="D200" s="133">
        <f t="shared" ref="D200:D263" si="11">B200*B200</f>
        <v>5.0602976850416495E-2</v>
      </c>
    </row>
    <row r="201" spans="1:4">
      <c r="A201" s="78">
        <v>194</v>
      </c>
      <c r="B201" s="87">
        <f t="shared" si="9"/>
        <v>-0.24192189559966751</v>
      </c>
      <c r="C201" s="87">
        <f t="shared" si="10"/>
        <v>0.24192189559966751</v>
      </c>
      <c r="D201" s="133">
        <f t="shared" si="11"/>
        <v>5.8526203570536423E-2</v>
      </c>
    </row>
    <row r="202" spans="1:4">
      <c r="A202" s="78">
        <v>195</v>
      </c>
      <c r="B202" s="87">
        <f t="shared" si="9"/>
        <v>-0.25881904510252035</v>
      </c>
      <c r="C202" s="87">
        <f t="shared" si="10"/>
        <v>0.25881904510252035</v>
      </c>
      <c r="D202" s="133">
        <f t="shared" si="11"/>
        <v>6.6987298107780466E-2</v>
      </c>
    </row>
    <row r="203" spans="1:4">
      <c r="A203" s="78">
        <v>196</v>
      </c>
      <c r="B203" s="87">
        <f t="shared" si="9"/>
        <v>-0.275637355816999</v>
      </c>
      <c r="C203" s="87">
        <f t="shared" si="10"/>
        <v>0.275637355816999</v>
      </c>
      <c r="D203" s="133">
        <f t="shared" si="11"/>
        <v>7.5975951921786911E-2</v>
      </c>
    </row>
    <row r="204" spans="1:4">
      <c r="A204" s="78">
        <v>197</v>
      </c>
      <c r="B204" s="87">
        <f t="shared" si="9"/>
        <v>-0.29237170472273638</v>
      </c>
      <c r="C204" s="87">
        <f t="shared" si="10"/>
        <v>0.29237170472273638</v>
      </c>
      <c r="D204" s="133">
        <f t="shared" si="11"/>
        <v>8.5481213722478952E-2</v>
      </c>
    </row>
    <row r="205" spans="1:4">
      <c r="A205" s="78">
        <v>198</v>
      </c>
      <c r="B205" s="87">
        <f t="shared" si="9"/>
        <v>-0.30901699437494773</v>
      </c>
      <c r="C205" s="87">
        <f t="shared" si="10"/>
        <v>0.30901699437494773</v>
      </c>
      <c r="D205" s="133">
        <f t="shared" si="11"/>
        <v>9.5491502812526483E-2</v>
      </c>
    </row>
    <row r="206" spans="1:4">
      <c r="A206" s="78">
        <v>199</v>
      </c>
      <c r="B206" s="87">
        <f t="shared" si="9"/>
        <v>-0.32556815445715676</v>
      </c>
      <c r="C206" s="87">
        <f t="shared" si="10"/>
        <v>0.32556815445715676</v>
      </c>
      <c r="D206" s="133">
        <f t="shared" si="11"/>
        <v>0.10599462319663908</v>
      </c>
    </row>
    <row r="207" spans="1:4">
      <c r="A207" s="78">
        <v>200</v>
      </c>
      <c r="B207" s="87">
        <f t="shared" si="9"/>
        <v>-0.34202014332566866</v>
      </c>
      <c r="C207" s="87">
        <f t="shared" si="10"/>
        <v>0.34202014332566866</v>
      </c>
      <c r="D207" s="133">
        <f t="shared" si="11"/>
        <v>0.11697777844051092</v>
      </c>
    </row>
    <row r="208" spans="1:4">
      <c r="A208" s="78">
        <v>201</v>
      </c>
      <c r="B208" s="87">
        <f t="shared" si="9"/>
        <v>-0.35836794954530043</v>
      </c>
      <c r="C208" s="87">
        <f t="shared" si="10"/>
        <v>0.35836794954530043</v>
      </c>
      <c r="D208" s="133">
        <f t="shared" si="11"/>
        <v>0.12842758726130299</v>
      </c>
    </row>
    <row r="209" spans="1:4">
      <c r="A209" s="78">
        <v>202</v>
      </c>
      <c r="B209" s="87">
        <f t="shared" si="9"/>
        <v>-0.37460659341591201</v>
      </c>
      <c r="C209" s="87">
        <f t="shared" si="10"/>
        <v>0.37460659341591201</v>
      </c>
      <c r="D209" s="133">
        <f t="shared" si="11"/>
        <v>0.1403300998306744</v>
      </c>
    </row>
    <row r="210" spans="1:4">
      <c r="A210" s="78">
        <v>203</v>
      </c>
      <c r="B210" s="87">
        <f t="shared" si="9"/>
        <v>-0.39073112848927355</v>
      </c>
      <c r="C210" s="87">
        <f t="shared" si="10"/>
        <v>0.39073112848927355</v>
      </c>
      <c r="D210" s="133">
        <f t="shared" si="11"/>
        <v>0.15267081477050121</v>
      </c>
    </row>
    <row r="211" spans="1:4">
      <c r="A211" s="78">
        <v>204</v>
      </c>
      <c r="B211" s="87">
        <f t="shared" si="9"/>
        <v>-0.40673664307579982</v>
      </c>
      <c r="C211" s="87">
        <f t="shared" si="10"/>
        <v>0.40673664307579982</v>
      </c>
      <c r="D211" s="133">
        <f t="shared" si="11"/>
        <v>0.16543469682057058</v>
      </c>
    </row>
    <row r="212" spans="1:4">
      <c r="A212" s="78">
        <v>205</v>
      </c>
      <c r="B212" s="87">
        <f t="shared" si="9"/>
        <v>-0.42261826174069927</v>
      </c>
      <c r="C212" s="87">
        <f t="shared" si="10"/>
        <v>0.42261826174069927</v>
      </c>
      <c r="D212" s="133">
        <f t="shared" si="11"/>
        <v>0.17860619515673021</v>
      </c>
    </row>
    <row r="213" spans="1:4">
      <c r="A213" s="78">
        <v>206</v>
      </c>
      <c r="B213" s="87">
        <f t="shared" si="9"/>
        <v>-0.43837114678907707</v>
      </c>
      <c r="C213" s="87">
        <f t="shared" si="10"/>
        <v>0.43837114678907707</v>
      </c>
      <c r="D213" s="133">
        <f t="shared" si="11"/>
        <v>0.19216926233717055</v>
      </c>
    </row>
    <row r="214" spans="1:4">
      <c r="A214" s="78">
        <v>207</v>
      </c>
      <c r="B214" s="87">
        <f t="shared" si="9"/>
        <v>-0.45399049973954625</v>
      </c>
      <c r="C214" s="87">
        <f t="shared" si="10"/>
        <v>0.45399049973954625</v>
      </c>
      <c r="D214" s="133">
        <f t="shared" si="11"/>
        <v>0.20610737385376293</v>
      </c>
    </row>
    <row r="215" spans="1:4">
      <c r="A215" s="78">
        <v>208</v>
      </c>
      <c r="B215" s="87">
        <f t="shared" si="9"/>
        <v>-0.46947156278589086</v>
      </c>
      <c r="C215" s="87">
        <f t="shared" si="10"/>
        <v>0.46947156278589086</v>
      </c>
      <c r="D215" s="133">
        <f t="shared" si="11"/>
        <v>0.22040354826462666</v>
      </c>
    </row>
    <row r="216" spans="1:4">
      <c r="A216" s="78">
        <v>209</v>
      </c>
      <c r="B216" s="87">
        <f t="shared" si="9"/>
        <v>-0.48480962024633695</v>
      </c>
      <c r="C216" s="87">
        <f t="shared" si="10"/>
        <v>0.48480962024633695</v>
      </c>
      <c r="D216" s="133">
        <f t="shared" si="11"/>
        <v>0.23504036788339744</v>
      </c>
    </row>
    <row r="217" spans="1:4">
      <c r="A217" s="78">
        <v>210</v>
      </c>
      <c r="B217" s="87">
        <f t="shared" si="9"/>
        <v>-0.50000000000000011</v>
      </c>
      <c r="C217" s="87">
        <f t="shared" si="10"/>
        <v>0.50000000000000011</v>
      </c>
      <c r="D217" s="133">
        <f t="shared" si="11"/>
        <v>0.25000000000000011</v>
      </c>
    </row>
    <row r="218" spans="1:4">
      <c r="A218" s="78">
        <v>211</v>
      </c>
      <c r="B218" s="87">
        <f t="shared" si="9"/>
        <v>-0.51503807491005416</v>
      </c>
      <c r="C218" s="87">
        <f t="shared" si="10"/>
        <v>0.51503807491005416</v>
      </c>
      <c r="D218" s="133">
        <f t="shared" si="11"/>
        <v>0.26526421860705457</v>
      </c>
    </row>
    <row r="219" spans="1:4">
      <c r="A219" s="78">
        <v>212</v>
      </c>
      <c r="B219" s="87">
        <f t="shared" si="9"/>
        <v>-0.52991926423320479</v>
      </c>
      <c r="C219" s="87">
        <f t="shared" si="10"/>
        <v>0.52991926423320479</v>
      </c>
      <c r="D219" s="133">
        <f t="shared" si="11"/>
        <v>0.28081442660546113</v>
      </c>
    </row>
    <row r="220" spans="1:4">
      <c r="A220" s="78">
        <v>213</v>
      </c>
      <c r="B220" s="87">
        <f t="shared" si="9"/>
        <v>-0.54463903501502708</v>
      </c>
      <c r="C220" s="87">
        <f t="shared" si="10"/>
        <v>0.54463903501502708</v>
      </c>
      <c r="D220" s="133">
        <f t="shared" si="11"/>
        <v>0.29663167846209992</v>
      </c>
    </row>
    <row r="221" spans="1:4">
      <c r="A221" s="78">
        <v>214</v>
      </c>
      <c r="B221" s="87">
        <f t="shared" si="9"/>
        <v>-0.55919290347074668</v>
      </c>
      <c r="C221" s="87">
        <f t="shared" si="10"/>
        <v>0.55919290347074668</v>
      </c>
      <c r="D221" s="133">
        <f t="shared" si="11"/>
        <v>0.3126967032920438</v>
      </c>
    </row>
    <row r="222" spans="1:4">
      <c r="A222" s="78">
        <v>215</v>
      </c>
      <c r="B222" s="87">
        <f t="shared" si="9"/>
        <v>-0.57357643635104583</v>
      </c>
      <c r="C222" s="87">
        <f t="shared" si="10"/>
        <v>0.57357643635104583</v>
      </c>
      <c r="D222" s="133">
        <f t="shared" si="11"/>
        <v>0.32898992833716534</v>
      </c>
    </row>
    <row r="223" spans="1:4">
      <c r="A223" s="78">
        <v>216</v>
      </c>
      <c r="B223" s="87">
        <f t="shared" si="9"/>
        <v>-0.58778525229247303</v>
      </c>
      <c r="C223" s="87">
        <f t="shared" si="10"/>
        <v>0.58778525229247303</v>
      </c>
      <c r="D223" s="133">
        <f t="shared" si="11"/>
        <v>0.34549150281252616</v>
      </c>
    </row>
    <row r="224" spans="1:4">
      <c r="A224" s="78">
        <v>217</v>
      </c>
      <c r="B224" s="87">
        <f t="shared" si="9"/>
        <v>-0.60181502315204805</v>
      </c>
      <c r="C224" s="87">
        <f t="shared" si="10"/>
        <v>0.60181502315204805</v>
      </c>
      <c r="D224" s="133">
        <f t="shared" si="11"/>
        <v>0.36218132209150011</v>
      </c>
    </row>
    <row r="225" spans="1:4">
      <c r="A225" s="78">
        <v>218</v>
      </c>
      <c r="B225" s="87">
        <f t="shared" si="9"/>
        <v>-0.61566147532565785</v>
      </c>
      <c r="C225" s="87">
        <f t="shared" si="10"/>
        <v>0.61566147532565785</v>
      </c>
      <c r="D225" s="133">
        <f t="shared" si="11"/>
        <v>0.37903905220016559</v>
      </c>
    </row>
    <row r="226" spans="1:4">
      <c r="A226" s="78">
        <v>219</v>
      </c>
      <c r="B226" s="87">
        <f t="shared" si="9"/>
        <v>-0.62932039104983761</v>
      </c>
      <c r="C226" s="87">
        <f t="shared" si="10"/>
        <v>0.62932039104983761</v>
      </c>
      <c r="D226" s="133">
        <f t="shared" si="11"/>
        <v>0.39604415459112052</v>
      </c>
    </row>
    <row r="227" spans="1:4">
      <c r="A227" s="78">
        <v>220</v>
      </c>
      <c r="B227" s="87">
        <f t="shared" si="9"/>
        <v>-0.64278760968653925</v>
      </c>
      <c r="C227" s="87">
        <f t="shared" si="10"/>
        <v>0.64278760968653925</v>
      </c>
      <c r="D227" s="133">
        <f t="shared" si="11"/>
        <v>0.41317591116653474</v>
      </c>
    </row>
    <row r="228" spans="1:4">
      <c r="A228" s="78">
        <v>221</v>
      </c>
      <c r="B228" s="87">
        <f t="shared" si="9"/>
        <v>-0.65605902899050739</v>
      </c>
      <c r="C228" s="87">
        <f t="shared" si="10"/>
        <v>0.65605902899050739</v>
      </c>
      <c r="D228" s="133">
        <f t="shared" si="11"/>
        <v>0.43041344951996741</v>
      </c>
    </row>
    <row r="229" spans="1:4">
      <c r="A229" s="78">
        <v>222</v>
      </c>
      <c r="B229" s="87">
        <f t="shared" si="9"/>
        <v>-0.66913060635885824</v>
      </c>
      <c r="C229" s="87">
        <f t="shared" si="10"/>
        <v>0.66913060635885824</v>
      </c>
      <c r="D229" s="133">
        <f t="shared" si="11"/>
        <v>0.44773576836617329</v>
      </c>
    </row>
    <row r="230" spans="1:4">
      <c r="A230" s="78">
        <v>223</v>
      </c>
      <c r="B230" s="87">
        <f t="shared" si="9"/>
        <v>-0.68199836006249837</v>
      </c>
      <c r="C230" s="87">
        <f t="shared" si="10"/>
        <v>0.68199836006249837</v>
      </c>
      <c r="D230" s="133">
        <f t="shared" si="11"/>
        <v>0.46512176312793718</v>
      </c>
    </row>
    <row r="231" spans="1:4">
      <c r="A231" s="78">
        <v>224</v>
      </c>
      <c r="B231" s="87">
        <f t="shared" si="9"/>
        <v>-0.69465837045899737</v>
      </c>
      <c r="C231" s="87">
        <f t="shared" si="10"/>
        <v>0.69465837045899737</v>
      </c>
      <c r="D231" s="133">
        <f t="shared" si="11"/>
        <v>0.48255025164874965</v>
      </c>
    </row>
    <row r="232" spans="1:4">
      <c r="A232" s="78">
        <v>225</v>
      </c>
      <c r="B232" s="87">
        <f t="shared" si="9"/>
        <v>-0.70710678118654746</v>
      </c>
      <c r="C232" s="87">
        <f t="shared" si="10"/>
        <v>0.70710678118654746</v>
      </c>
      <c r="D232" s="133">
        <f t="shared" si="11"/>
        <v>0.49999999999999989</v>
      </c>
    </row>
    <row r="233" spans="1:4">
      <c r="A233" s="78">
        <v>226</v>
      </c>
      <c r="B233" s="87">
        <f t="shared" si="9"/>
        <v>-0.71933980033865086</v>
      </c>
      <c r="C233" s="87">
        <f t="shared" si="10"/>
        <v>0.71933980033865086</v>
      </c>
      <c r="D233" s="133">
        <f t="shared" si="11"/>
        <v>0.51744974835125013</v>
      </c>
    </row>
    <row r="234" spans="1:4">
      <c r="A234" s="78">
        <v>227</v>
      </c>
      <c r="B234" s="87">
        <f t="shared" si="9"/>
        <v>-0.73135370161917013</v>
      </c>
      <c r="C234" s="87">
        <f t="shared" si="10"/>
        <v>0.73135370161917013</v>
      </c>
      <c r="D234" s="133">
        <f t="shared" si="11"/>
        <v>0.53487823687206215</v>
      </c>
    </row>
    <row r="235" spans="1:4">
      <c r="A235" s="78">
        <v>228</v>
      </c>
      <c r="B235" s="87">
        <f t="shared" si="9"/>
        <v>-0.74314482547739402</v>
      </c>
      <c r="C235" s="87">
        <f t="shared" si="10"/>
        <v>0.74314482547739402</v>
      </c>
      <c r="D235" s="133">
        <f t="shared" si="11"/>
        <v>0.55226423163382643</v>
      </c>
    </row>
    <row r="236" spans="1:4">
      <c r="A236" s="78">
        <v>229</v>
      </c>
      <c r="B236" s="87">
        <f t="shared" si="9"/>
        <v>-0.75470958022277168</v>
      </c>
      <c r="C236" s="87">
        <f t="shared" si="10"/>
        <v>0.75470958022277168</v>
      </c>
      <c r="D236" s="133">
        <f t="shared" si="11"/>
        <v>0.56958655048003226</v>
      </c>
    </row>
    <row r="237" spans="1:4">
      <c r="A237" s="78">
        <v>230</v>
      </c>
      <c r="B237" s="87">
        <f t="shared" si="9"/>
        <v>-0.7660444431189779</v>
      </c>
      <c r="C237" s="87">
        <f t="shared" si="10"/>
        <v>0.7660444431189779</v>
      </c>
      <c r="D237" s="133">
        <f t="shared" si="11"/>
        <v>0.58682408883346493</v>
      </c>
    </row>
    <row r="238" spans="1:4">
      <c r="A238" s="78">
        <v>231</v>
      </c>
      <c r="B238" s="87">
        <f t="shared" si="9"/>
        <v>-0.77714596145697112</v>
      </c>
      <c r="C238" s="87">
        <f t="shared" si="10"/>
        <v>0.77714596145697112</v>
      </c>
      <c r="D238" s="133">
        <f t="shared" si="11"/>
        <v>0.60395584540888003</v>
      </c>
    </row>
    <row r="239" spans="1:4">
      <c r="A239" s="78">
        <v>232</v>
      </c>
      <c r="B239" s="87">
        <f t="shared" si="9"/>
        <v>-0.78801075360672213</v>
      </c>
      <c r="C239" s="87">
        <f t="shared" si="10"/>
        <v>0.78801075360672213</v>
      </c>
      <c r="D239" s="133">
        <f t="shared" si="11"/>
        <v>0.62096094779983413</v>
      </c>
    </row>
    <row r="240" spans="1:4">
      <c r="A240" s="78">
        <v>233</v>
      </c>
      <c r="B240" s="87">
        <f t="shared" si="9"/>
        <v>-0.79863551004729283</v>
      </c>
      <c r="C240" s="87">
        <f t="shared" si="10"/>
        <v>0.79863551004729283</v>
      </c>
      <c r="D240" s="133">
        <f t="shared" si="11"/>
        <v>0.63781867790849955</v>
      </c>
    </row>
    <row r="241" spans="1:4">
      <c r="A241" s="78">
        <v>234</v>
      </c>
      <c r="B241" s="87">
        <f t="shared" si="9"/>
        <v>-0.80901699437494734</v>
      </c>
      <c r="C241" s="87">
        <f t="shared" si="10"/>
        <v>0.80901699437494734</v>
      </c>
      <c r="D241" s="133">
        <f t="shared" si="11"/>
        <v>0.65450849718747361</v>
      </c>
    </row>
    <row r="242" spans="1:4">
      <c r="A242" s="78">
        <v>235</v>
      </c>
      <c r="B242" s="87">
        <f t="shared" si="9"/>
        <v>-0.81915204428899158</v>
      </c>
      <c r="C242" s="87">
        <f t="shared" si="10"/>
        <v>0.81915204428899158</v>
      </c>
      <c r="D242" s="133">
        <f t="shared" si="11"/>
        <v>0.671010071662834</v>
      </c>
    </row>
    <row r="243" spans="1:4">
      <c r="A243" s="78">
        <v>236</v>
      </c>
      <c r="B243" s="87">
        <f t="shared" si="9"/>
        <v>-0.8290375725550414</v>
      </c>
      <c r="C243" s="87">
        <f t="shared" si="10"/>
        <v>0.8290375725550414</v>
      </c>
      <c r="D243" s="133">
        <f t="shared" si="11"/>
        <v>0.68730329670795554</v>
      </c>
    </row>
    <row r="244" spans="1:4">
      <c r="A244" s="78">
        <v>237</v>
      </c>
      <c r="B244" s="87">
        <f t="shared" si="9"/>
        <v>-0.83867056794542405</v>
      </c>
      <c r="C244" s="87">
        <f t="shared" si="10"/>
        <v>0.83867056794542405</v>
      </c>
      <c r="D244" s="133">
        <f t="shared" si="11"/>
        <v>0.70336832153790019</v>
      </c>
    </row>
    <row r="245" spans="1:4">
      <c r="A245" s="78">
        <v>238</v>
      </c>
      <c r="B245" s="87">
        <f t="shared" si="9"/>
        <v>-0.84804809615642596</v>
      </c>
      <c r="C245" s="87">
        <f t="shared" si="10"/>
        <v>0.84804809615642596</v>
      </c>
      <c r="D245" s="133">
        <f t="shared" si="11"/>
        <v>0.7191855733945387</v>
      </c>
    </row>
    <row r="246" spans="1:4">
      <c r="A246" s="78">
        <v>239</v>
      </c>
      <c r="B246" s="87">
        <f t="shared" si="9"/>
        <v>-0.85716730070211211</v>
      </c>
      <c r="C246" s="87">
        <f t="shared" si="10"/>
        <v>0.85716730070211211</v>
      </c>
      <c r="D246" s="133">
        <f t="shared" si="11"/>
        <v>0.73473578139294504</v>
      </c>
    </row>
    <row r="247" spans="1:4">
      <c r="A247" s="78">
        <v>240</v>
      </c>
      <c r="B247" s="87">
        <f t="shared" si="9"/>
        <v>-0.86602540378443837</v>
      </c>
      <c r="C247" s="87">
        <f t="shared" si="10"/>
        <v>0.86602540378443837</v>
      </c>
      <c r="D247" s="133">
        <f t="shared" si="11"/>
        <v>0.74999999999999956</v>
      </c>
    </row>
    <row r="248" spans="1:4">
      <c r="A248" s="78">
        <v>241</v>
      </c>
      <c r="B248" s="87">
        <f t="shared" si="9"/>
        <v>-0.87461970713939596</v>
      </c>
      <c r="C248" s="87">
        <f t="shared" si="10"/>
        <v>0.87461970713939596</v>
      </c>
      <c r="D248" s="133">
        <f t="shared" si="11"/>
        <v>0.76495963211660278</v>
      </c>
    </row>
    <row r="249" spans="1:4">
      <c r="A249" s="78">
        <v>242</v>
      </c>
      <c r="B249" s="87">
        <f t="shared" si="9"/>
        <v>-0.88294759285892699</v>
      </c>
      <c r="C249" s="87">
        <f t="shared" si="10"/>
        <v>0.88294759285892699</v>
      </c>
      <c r="D249" s="133">
        <f t="shared" si="11"/>
        <v>0.77959645173537351</v>
      </c>
    </row>
    <row r="250" spans="1:4">
      <c r="A250" s="78">
        <v>243</v>
      </c>
      <c r="B250" s="87">
        <f t="shared" si="9"/>
        <v>-0.89100652418836779</v>
      </c>
      <c r="C250" s="87">
        <f t="shared" si="10"/>
        <v>0.89100652418836779</v>
      </c>
      <c r="D250" s="133">
        <f t="shared" si="11"/>
        <v>0.79389262614623646</v>
      </c>
    </row>
    <row r="251" spans="1:4">
      <c r="A251" s="78">
        <v>244</v>
      </c>
      <c r="B251" s="87">
        <f t="shared" si="9"/>
        <v>-0.89879404629916682</v>
      </c>
      <c r="C251" s="87">
        <f t="shared" si="10"/>
        <v>0.89879404629916682</v>
      </c>
      <c r="D251" s="133">
        <f t="shared" si="11"/>
        <v>0.80783073766282887</v>
      </c>
    </row>
    <row r="252" spans="1:4">
      <c r="A252" s="78">
        <v>245</v>
      </c>
      <c r="B252" s="87">
        <f t="shared" si="9"/>
        <v>-0.90630778703664971</v>
      </c>
      <c r="C252" s="87">
        <f t="shared" si="10"/>
        <v>0.90630778703664971</v>
      </c>
      <c r="D252" s="133">
        <f t="shared" si="11"/>
        <v>0.82139380484326918</v>
      </c>
    </row>
    <row r="253" spans="1:4">
      <c r="A253" s="78">
        <v>246</v>
      </c>
      <c r="B253" s="87">
        <f t="shared" si="9"/>
        <v>-0.91354545764260098</v>
      </c>
      <c r="C253" s="87">
        <f t="shared" si="10"/>
        <v>0.91354545764260098</v>
      </c>
      <c r="D253" s="133">
        <f t="shared" si="11"/>
        <v>0.83456530317942923</v>
      </c>
    </row>
    <row r="254" spans="1:4">
      <c r="A254" s="78">
        <v>247</v>
      </c>
      <c r="B254" s="87">
        <f t="shared" si="9"/>
        <v>-0.92050485345244026</v>
      </c>
      <c r="C254" s="87">
        <f t="shared" si="10"/>
        <v>0.92050485345244026</v>
      </c>
      <c r="D254" s="133">
        <f t="shared" si="11"/>
        <v>0.84732918522949852</v>
      </c>
    </row>
    <row r="255" spans="1:4">
      <c r="A255" s="78">
        <v>248</v>
      </c>
      <c r="B255" s="87">
        <f t="shared" si="9"/>
        <v>-0.92718385456678731</v>
      </c>
      <c r="C255" s="87">
        <f t="shared" si="10"/>
        <v>0.92718385456678731</v>
      </c>
      <c r="D255" s="133">
        <f t="shared" si="11"/>
        <v>0.85966990016932543</v>
      </c>
    </row>
    <row r="256" spans="1:4">
      <c r="A256" s="78">
        <v>249</v>
      </c>
      <c r="B256" s="87">
        <f t="shared" si="9"/>
        <v>-0.93358042649720163</v>
      </c>
      <c r="C256" s="87">
        <f t="shared" si="10"/>
        <v>0.93358042649720163</v>
      </c>
      <c r="D256" s="133">
        <f t="shared" si="11"/>
        <v>0.8715724127386969</v>
      </c>
    </row>
    <row r="257" spans="1:4">
      <c r="A257" s="78">
        <v>250</v>
      </c>
      <c r="B257" s="87">
        <f t="shared" si="9"/>
        <v>-0.93969262078590821</v>
      </c>
      <c r="C257" s="87">
        <f t="shared" si="10"/>
        <v>0.93969262078590821</v>
      </c>
      <c r="D257" s="133">
        <f t="shared" si="11"/>
        <v>0.88302222155948873</v>
      </c>
    </row>
    <row r="258" spans="1:4">
      <c r="A258" s="78">
        <v>251</v>
      </c>
      <c r="B258" s="87">
        <f t="shared" si="9"/>
        <v>-0.94551857559931685</v>
      </c>
      <c r="C258" s="87">
        <f t="shared" si="10"/>
        <v>0.94551857559931685</v>
      </c>
      <c r="D258" s="133">
        <f t="shared" si="11"/>
        <v>0.89400537680336101</v>
      </c>
    </row>
    <row r="259" spans="1:4">
      <c r="A259" s="78">
        <v>252</v>
      </c>
      <c r="B259" s="87">
        <f t="shared" si="9"/>
        <v>-0.95105651629515353</v>
      </c>
      <c r="C259" s="87">
        <f t="shared" si="10"/>
        <v>0.95105651629515353</v>
      </c>
      <c r="D259" s="133">
        <f t="shared" si="11"/>
        <v>0.90450849718747361</v>
      </c>
    </row>
    <row r="260" spans="1:4">
      <c r="A260" s="78">
        <v>253</v>
      </c>
      <c r="B260" s="87">
        <f t="shared" si="9"/>
        <v>-0.95630475596303532</v>
      </c>
      <c r="C260" s="87">
        <f t="shared" si="10"/>
        <v>0.95630475596303532</v>
      </c>
      <c r="D260" s="133">
        <f t="shared" si="11"/>
        <v>0.91451878627752059</v>
      </c>
    </row>
    <row r="261" spans="1:4">
      <c r="A261" s="78">
        <v>254</v>
      </c>
      <c r="B261" s="87">
        <f t="shared" si="9"/>
        <v>-0.96126169593831901</v>
      </c>
      <c r="C261" s="87">
        <f t="shared" si="10"/>
        <v>0.96126169593831901</v>
      </c>
      <c r="D261" s="133">
        <f t="shared" si="11"/>
        <v>0.92402404807821326</v>
      </c>
    </row>
    <row r="262" spans="1:4">
      <c r="A262" s="78">
        <v>255</v>
      </c>
      <c r="B262" s="87">
        <f t="shared" si="9"/>
        <v>-0.96592582628906831</v>
      </c>
      <c r="C262" s="87">
        <f t="shared" si="10"/>
        <v>0.96592582628906831</v>
      </c>
      <c r="D262" s="133">
        <f t="shared" si="11"/>
        <v>0.93301270189221941</v>
      </c>
    </row>
    <row r="263" spans="1:4">
      <c r="A263" s="78">
        <v>256</v>
      </c>
      <c r="B263" s="87">
        <f t="shared" si="9"/>
        <v>-0.97029572627599647</v>
      </c>
      <c r="C263" s="87">
        <f t="shared" si="10"/>
        <v>0.97029572627599647</v>
      </c>
      <c r="D263" s="133">
        <f t="shared" si="11"/>
        <v>0.94147379642946349</v>
      </c>
    </row>
    <row r="264" spans="1:4">
      <c r="A264" s="78">
        <v>257</v>
      </c>
      <c r="B264" s="87">
        <f t="shared" ref="B264:B327" si="12">SIN(A264*PI()/180)</f>
        <v>-0.97437006478523513</v>
      </c>
      <c r="C264" s="87">
        <f t="shared" ref="C264:C327" si="13">ABS(B264)</f>
        <v>0.97437006478523513</v>
      </c>
      <c r="D264" s="133">
        <f t="shared" ref="D264:D327" si="14">B264*B264</f>
        <v>0.9493970231495833</v>
      </c>
    </row>
    <row r="265" spans="1:4">
      <c r="A265" s="78">
        <v>258</v>
      </c>
      <c r="B265" s="87">
        <f t="shared" si="12"/>
        <v>-0.97814760073380558</v>
      </c>
      <c r="C265" s="87">
        <f t="shared" si="13"/>
        <v>0.97814760073380558</v>
      </c>
      <c r="D265" s="133">
        <f t="shared" si="14"/>
        <v>0.95677272882130038</v>
      </c>
    </row>
    <row r="266" spans="1:4">
      <c r="A266" s="78">
        <v>259</v>
      </c>
      <c r="B266" s="87">
        <f t="shared" si="12"/>
        <v>-0.98162718344766386</v>
      </c>
      <c r="C266" s="87">
        <f t="shared" si="13"/>
        <v>0.98162718344766386</v>
      </c>
      <c r="D266" s="133">
        <f t="shared" si="14"/>
        <v>0.96359192728339349</v>
      </c>
    </row>
    <row r="267" spans="1:4">
      <c r="A267" s="78">
        <v>260</v>
      </c>
      <c r="B267" s="87">
        <f t="shared" si="12"/>
        <v>-0.98480775301220802</v>
      </c>
      <c r="C267" s="87">
        <f t="shared" si="13"/>
        <v>0.98480775301220802</v>
      </c>
      <c r="D267" s="133">
        <f t="shared" si="14"/>
        <v>0.9698463103929541</v>
      </c>
    </row>
    <row r="268" spans="1:4">
      <c r="A268" s="78">
        <v>261</v>
      </c>
      <c r="B268" s="87">
        <f t="shared" si="12"/>
        <v>-0.98768834059513766</v>
      </c>
      <c r="C268" s="87">
        <f t="shared" si="13"/>
        <v>0.98768834059513766</v>
      </c>
      <c r="D268" s="133">
        <f t="shared" si="14"/>
        <v>0.9755282581475766</v>
      </c>
    </row>
    <row r="269" spans="1:4">
      <c r="A269" s="78">
        <v>262</v>
      </c>
      <c r="B269" s="87">
        <f t="shared" si="12"/>
        <v>-0.99026806874157036</v>
      </c>
      <c r="C269" s="87">
        <f t="shared" si="13"/>
        <v>0.99026806874157036</v>
      </c>
      <c r="D269" s="133">
        <f t="shared" si="14"/>
        <v>0.98063084796915956</v>
      </c>
    </row>
    <row r="270" spans="1:4">
      <c r="A270" s="78">
        <v>263</v>
      </c>
      <c r="B270" s="87">
        <f t="shared" si="12"/>
        <v>-0.99254615164132209</v>
      </c>
      <c r="C270" s="87">
        <f t="shared" si="13"/>
        <v>0.99254615164132209</v>
      </c>
      <c r="D270" s="133">
        <f t="shared" si="14"/>
        <v>0.9851478631379984</v>
      </c>
    </row>
    <row r="271" spans="1:4">
      <c r="A271" s="78">
        <v>264</v>
      </c>
      <c r="B271" s="87">
        <f t="shared" si="12"/>
        <v>-0.9945218953682734</v>
      </c>
      <c r="C271" s="87">
        <f t="shared" si="13"/>
        <v>0.9945218953682734</v>
      </c>
      <c r="D271" s="133">
        <f t="shared" si="14"/>
        <v>0.98907380036690296</v>
      </c>
    </row>
    <row r="272" spans="1:4">
      <c r="A272" s="78">
        <v>265</v>
      </c>
      <c r="B272" s="87">
        <f t="shared" si="12"/>
        <v>-0.99619469809174555</v>
      </c>
      <c r="C272" s="87">
        <f t="shared" si="13"/>
        <v>0.99619469809174555</v>
      </c>
      <c r="D272" s="133">
        <f t="shared" si="14"/>
        <v>0.99240387650610407</v>
      </c>
    </row>
    <row r="273" spans="1:4">
      <c r="A273" s="78">
        <v>266</v>
      </c>
      <c r="B273" s="87">
        <f t="shared" si="12"/>
        <v>-0.9975640502598242</v>
      </c>
      <c r="C273" s="87">
        <f t="shared" si="13"/>
        <v>0.9975640502598242</v>
      </c>
      <c r="D273" s="133">
        <f t="shared" si="14"/>
        <v>0.99513403437078507</v>
      </c>
    </row>
    <row r="274" spans="1:4">
      <c r="A274" s="78">
        <v>267</v>
      </c>
      <c r="B274" s="87">
        <f t="shared" si="12"/>
        <v>-0.99862953475457383</v>
      </c>
      <c r="C274" s="87">
        <f t="shared" si="13"/>
        <v>0.99862953475457383</v>
      </c>
      <c r="D274" s="133">
        <f t="shared" si="14"/>
        <v>0.99726094768413653</v>
      </c>
    </row>
    <row r="275" spans="1:4">
      <c r="A275" s="78">
        <v>268</v>
      </c>
      <c r="B275" s="87">
        <f t="shared" si="12"/>
        <v>-0.99939082701909565</v>
      </c>
      <c r="C275" s="87">
        <f t="shared" si="13"/>
        <v>0.99939082701909565</v>
      </c>
      <c r="D275" s="133">
        <f t="shared" si="14"/>
        <v>0.99878202512991199</v>
      </c>
    </row>
    <row r="276" spans="1:4">
      <c r="A276" s="78">
        <v>269</v>
      </c>
      <c r="B276" s="87">
        <f t="shared" si="12"/>
        <v>-0.99984769515639127</v>
      </c>
      <c r="C276" s="87">
        <f t="shared" si="13"/>
        <v>0.99984769515639127</v>
      </c>
      <c r="D276" s="133">
        <f t="shared" si="14"/>
        <v>0.99969541350954794</v>
      </c>
    </row>
    <row r="277" spans="1:4">
      <c r="A277" s="78">
        <v>270</v>
      </c>
      <c r="B277" s="87">
        <f t="shared" si="12"/>
        <v>-1</v>
      </c>
      <c r="C277" s="87">
        <f t="shared" si="13"/>
        <v>1</v>
      </c>
      <c r="D277" s="133">
        <f t="shared" si="14"/>
        <v>1</v>
      </c>
    </row>
    <row r="278" spans="1:4">
      <c r="A278" s="78">
        <v>271</v>
      </c>
      <c r="B278" s="87">
        <f t="shared" si="12"/>
        <v>-0.99984769515639127</v>
      </c>
      <c r="C278" s="87">
        <f t="shared" si="13"/>
        <v>0.99984769515639127</v>
      </c>
      <c r="D278" s="133">
        <f t="shared" si="14"/>
        <v>0.99969541350954794</v>
      </c>
    </row>
    <row r="279" spans="1:4">
      <c r="A279" s="78">
        <v>272</v>
      </c>
      <c r="B279" s="87">
        <f t="shared" si="12"/>
        <v>-0.99939082701909576</v>
      </c>
      <c r="C279" s="87">
        <f t="shared" si="13"/>
        <v>0.99939082701909576</v>
      </c>
      <c r="D279" s="133">
        <f t="shared" si="14"/>
        <v>0.99878202512991221</v>
      </c>
    </row>
    <row r="280" spans="1:4">
      <c r="A280" s="78">
        <v>273</v>
      </c>
      <c r="B280" s="87">
        <f t="shared" si="12"/>
        <v>-0.99862953475457383</v>
      </c>
      <c r="C280" s="87">
        <f t="shared" si="13"/>
        <v>0.99862953475457383</v>
      </c>
      <c r="D280" s="133">
        <f t="shared" si="14"/>
        <v>0.99726094768413653</v>
      </c>
    </row>
    <row r="281" spans="1:4">
      <c r="A281" s="78">
        <v>274</v>
      </c>
      <c r="B281" s="87">
        <f t="shared" si="12"/>
        <v>-0.99756405025982431</v>
      </c>
      <c r="C281" s="87">
        <f t="shared" si="13"/>
        <v>0.99756405025982431</v>
      </c>
      <c r="D281" s="133">
        <f t="shared" si="14"/>
        <v>0.99513403437078529</v>
      </c>
    </row>
    <row r="282" spans="1:4">
      <c r="A282" s="78">
        <v>275</v>
      </c>
      <c r="B282" s="87">
        <f t="shared" si="12"/>
        <v>-0.99619469809174555</v>
      </c>
      <c r="C282" s="87">
        <f t="shared" si="13"/>
        <v>0.99619469809174555</v>
      </c>
      <c r="D282" s="133">
        <f t="shared" si="14"/>
        <v>0.99240387650610407</v>
      </c>
    </row>
    <row r="283" spans="1:4">
      <c r="A283" s="78">
        <v>276</v>
      </c>
      <c r="B283" s="87">
        <f t="shared" si="12"/>
        <v>-0.9945218953682734</v>
      </c>
      <c r="C283" s="87">
        <f t="shared" si="13"/>
        <v>0.9945218953682734</v>
      </c>
      <c r="D283" s="133">
        <f t="shared" si="14"/>
        <v>0.98907380036690296</v>
      </c>
    </row>
    <row r="284" spans="1:4">
      <c r="A284" s="78">
        <v>277</v>
      </c>
      <c r="B284" s="87">
        <f t="shared" si="12"/>
        <v>-0.99254615164132198</v>
      </c>
      <c r="C284" s="87">
        <f t="shared" si="13"/>
        <v>0.99254615164132198</v>
      </c>
      <c r="D284" s="133">
        <f t="shared" si="14"/>
        <v>0.98514786313799818</v>
      </c>
    </row>
    <row r="285" spans="1:4">
      <c r="A285" s="78">
        <v>278</v>
      </c>
      <c r="B285" s="87">
        <f t="shared" si="12"/>
        <v>-0.99026806874157036</v>
      </c>
      <c r="C285" s="87">
        <f t="shared" si="13"/>
        <v>0.99026806874157036</v>
      </c>
      <c r="D285" s="133">
        <f t="shared" si="14"/>
        <v>0.98063084796915956</v>
      </c>
    </row>
    <row r="286" spans="1:4">
      <c r="A286" s="78">
        <v>279</v>
      </c>
      <c r="B286" s="87">
        <f t="shared" si="12"/>
        <v>-0.98768834059513777</v>
      </c>
      <c r="C286" s="87">
        <f t="shared" si="13"/>
        <v>0.98768834059513777</v>
      </c>
      <c r="D286" s="133">
        <f t="shared" si="14"/>
        <v>0.97552825814757682</v>
      </c>
    </row>
    <row r="287" spans="1:4">
      <c r="A287" s="78">
        <v>280</v>
      </c>
      <c r="B287" s="87">
        <f t="shared" si="12"/>
        <v>-0.98480775301220813</v>
      </c>
      <c r="C287" s="87">
        <f t="shared" si="13"/>
        <v>0.98480775301220813</v>
      </c>
      <c r="D287" s="133">
        <f t="shared" si="14"/>
        <v>0.96984631039295432</v>
      </c>
    </row>
    <row r="288" spans="1:4">
      <c r="A288" s="78">
        <v>281</v>
      </c>
      <c r="B288" s="87">
        <f t="shared" si="12"/>
        <v>-0.98162718344766409</v>
      </c>
      <c r="C288" s="87">
        <f t="shared" si="13"/>
        <v>0.98162718344766409</v>
      </c>
      <c r="D288" s="133">
        <f t="shared" si="14"/>
        <v>0.96359192728339393</v>
      </c>
    </row>
    <row r="289" spans="1:4">
      <c r="A289" s="78">
        <v>282</v>
      </c>
      <c r="B289" s="87">
        <f t="shared" si="12"/>
        <v>-0.9781476007338058</v>
      </c>
      <c r="C289" s="87">
        <f t="shared" si="13"/>
        <v>0.9781476007338058</v>
      </c>
      <c r="D289" s="133">
        <f t="shared" si="14"/>
        <v>0.95677272882130071</v>
      </c>
    </row>
    <row r="290" spans="1:4">
      <c r="A290" s="78">
        <v>283</v>
      </c>
      <c r="B290" s="87">
        <f t="shared" si="12"/>
        <v>-0.97437006478523525</v>
      </c>
      <c r="C290" s="87">
        <f t="shared" si="13"/>
        <v>0.97437006478523525</v>
      </c>
      <c r="D290" s="133">
        <f t="shared" si="14"/>
        <v>0.94939702314958352</v>
      </c>
    </row>
    <row r="291" spans="1:4">
      <c r="A291" s="78">
        <v>284</v>
      </c>
      <c r="B291" s="87">
        <f t="shared" si="12"/>
        <v>-0.97029572627599658</v>
      </c>
      <c r="C291" s="87">
        <f t="shared" si="13"/>
        <v>0.97029572627599658</v>
      </c>
      <c r="D291" s="133">
        <f t="shared" si="14"/>
        <v>0.94147379642946372</v>
      </c>
    </row>
    <row r="292" spans="1:4">
      <c r="A292" s="78">
        <v>285</v>
      </c>
      <c r="B292" s="87">
        <f t="shared" si="12"/>
        <v>-0.9659258262890682</v>
      </c>
      <c r="C292" s="87">
        <f t="shared" si="13"/>
        <v>0.9659258262890682</v>
      </c>
      <c r="D292" s="133">
        <f t="shared" si="14"/>
        <v>0.93301270189221919</v>
      </c>
    </row>
    <row r="293" spans="1:4">
      <c r="A293" s="78">
        <v>286</v>
      </c>
      <c r="B293" s="87">
        <f t="shared" si="12"/>
        <v>-0.96126169593831878</v>
      </c>
      <c r="C293" s="87">
        <f t="shared" si="13"/>
        <v>0.96126169593831878</v>
      </c>
      <c r="D293" s="133">
        <f t="shared" si="14"/>
        <v>0.92402404807821281</v>
      </c>
    </row>
    <row r="294" spans="1:4">
      <c r="A294" s="78">
        <v>287</v>
      </c>
      <c r="B294" s="87">
        <f t="shared" si="12"/>
        <v>-0.95630475596303544</v>
      </c>
      <c r="C294" s="87">
        <f t="shared" si="13"/>
        <v>0.95630475596303544</v>
      </c>
      <c r="D294" s="133">
        <f t="shared" si="14"/>
        <v>0.91451878627752081</v>
      </c>
    </row>
    <row r="295" spans="1:4">
      <c r="A295" s="78">
        <v>288</v>
      </c>
      <c r="B295" s="87">
        <f t="shared" si="12"/>
        <v>-0.95105651629515364</v>
      </c>
      <c r="C295" s="87">
        <f t="shared" si="13"/>
        <v>0.95105651629515364</v>
      </c>
      <c r="D295" s="133">
        <f t="shared" si="14"/>
        <v>0.90450849718747384</v>
      </c>
    </row>
    <row r="296" spans="1:4">
      <c r="A296" s="78">
        <v>289</v>
      </c>
      <c r="B296" s="87">
        <f t="shared" si="12"/>
        <v>-0.94551857559931696</v>
      </c>
      <c r="C296" s="87">
        <f t="shared" si="13"/>
        <v>0.94551857559931696</v>
      </c>
      <c r="D296" s="133">
        <f t="shared" si="14"/>
        <v>0.89400537680336123</v>
      </c>
    </row>
    <row r="297" spans="1:4">
      <c r="A297" s="78">
        <v>290</v>
      </c>
      <c r="B297" s="87">
        <f t="shared" si="12"/>
        <v>-0.93969262078590854</v>
      </c>
      <c r="C297" s="87">
        <f t="shared" si="13"/>
        <v>0.93969262078590854</v>
      </c>
      <c r="D297" s="133">
        <f t="shared" si="14"/>
        <v>0.88302222155948928</v>
      </c>
    </row>
    <row r="298" spans="1:4">
      <c r="A298" s="78">
        <v>291</v>
      </c>
      <c r="B298" s="87">
        <f t="shared" si="12"/>
        <v>-0.93358042649720208</v>
      </c>
      <c r="C298" s="87">
        <f t="shared" si="13"/>
        <v>0.93358042649720208</v>
      </c>
      <c r="D298" s="133">
        <f t="shared" si="14"/>
        <v>0.87157241273869768</v>
      </c>
    </row>
    <row r="299" spans="1:4">
      <c r="A299" s="78">
        <v>292</v>
      </c>
      <c r="B299" s="87">
        <f t="shared" si="12"/>
        <v>-0.92718385456678742</v>
      </c>
      <c r="C299" s="87">
        <f t="shared" si="13"/>
        <v>0.92718385456678742</v>
      </c>
      <c r="D299" s="133">
        <f t="shared" si="14"/>
        <v>0.85966990016932565</v>
      </c>
    </row>
    <row r="300" spans="1:4">
      <c r="A300" s="78">
        <v>293</v>
      </c>
      <c r="B300" s="87">
        <f t="shared" si="12"/>
        <v>-0.92050485345244049</v>
      </c>
      <c r="C300" s="87">
        <f t="shared" si="13"/>
        <v>0.92050485345244049</v>
      </c>
      <c r="D300" s="133">
        <f t="shared" si="14"/>
        <v>0.84732918522949896</v>
      </c>
    </row>
    <row r="301" spans="1:4">
      <c r="A301" s="78">
        <v>294</v>
      </c>
      <c r="B301" s="87">
        <f t="shared" si="12"/>
        <v>-0.91354545764260076</v>
      </c>
      <c r="C301" s="87">
        <f t="shared" si="13"/>
        <v>0.91354545764260076</v>
      </c>
      <c r="D301" s="133">
        <f t="shared" si="14"/>
        <v>0.8345653031794289</v>
      </c>
    </row>
    <row r="302" spans="1:4">
      <c r="A302" s="78">
        <v>295</v>
      </c>
      <c r="B302" s="87">
        <f t="shared" si="12"/>
        <v>-0.90630778703664994</v>
      </c>
      <c r="C302" s="87">
        <f t="shared" si="13"/>
        <v>0.90630778703664994</v>
      </c>
      <c r="D302" s="133">
        <f t="shared" si="14"/>
        <v>0.82139380484326963</v>
      </c>
    </row>
    <row r="303" spans="1:4">
      <c r="A303" s="78">
        <v>296</v>
      </c>
      <c r="B303" s="87">
        <f t="shared" si="12"/>
        <v>-0.89879404629916704</v>
      </c>
      <c r="C303" s="87">
        <f t="shared" si="13"/>
        <v>0.89879404629916704</v>
      </c>
      <c r="D303" s="133">
        <f t="shared" si="14"/>
        <v>0.8078307376628292</v>
      </c>
    </row>
    <row r="304" spans="1:4">
      <c r="A304" s="78">
        <v>297</v>
      </c>
      <c r="B304" s="87">
        <f t="shared" si="12"/>
        <v>-0.8910065241883679</v>
      </c>
      <c r="C304" s="87">
        <f t="shared" si="13"/>
        <v>0.8910065241883679</v>
      </c>
      <c r="D304" s="133">
        <f t="shared" si="14"/>
        <v>0.79389262614623668</v>
      </c>
    </row>
    <row r="305" spans="1:4">
      <c r="A305" s="78">
        <v>298</v>
      </c>
      <c r="B305" s="87">
        <f t="shared" si="12"/>
        <v>-0.8829475928589271</v>
      </c>
      <c r="C305" s="87">
        <f t="shared" si="13"/>
        <v>0.8829475928589271</v>
      </c>
      <c r="D305" s="133">
        <f t="shared" si="14"/>
        <v>0.77959645173537373</v>
      </c>
    </row>
    <row r="306" spans="1:4">
      <c r="A306" s="78">
        <v>299</v>
      </c>
      <c r="B306" s="87">
        <f t="shared" si="12"/>
        <v>-0.87461970713939607</v>
      </c>
      <c r="C306" s="87">
        <f t="shared" si="13"/>
        <v>0.87461970713939607</v>
      </c>
      <c r="D306" s="133">
        <f t="shared" si="14"/>
        <v>0.76495963211660301</v>
      </c>
    </row>
    <row r="307" spans="1:4">
      <c r="A307" s="78">
        <v>300</v>
      </c>
      <c r="B307" s="87">
        <f t="shared" si="12"/>
        <v>-0.8660254037844386</v>
      </c>
      <c r="C307" s="87">
        <f t="shared" si="13"/>
        <v>0.8660254037844386</v>
      </c>
      <c r="D307" s="133">
        <f t="shared" si="14"/>
        <v>0.74999999999999989</v>
      </c>
    </row>
    <row r="308" spans="1:4">
      <c r="A308" s="78">
        <v>301</v>
      </c>
      <c r="B308" s="87">
        <f t="shared" si="12"/>
        <v>-0.85716730070211233</v>
      </c>
      <c r="C308" s="87">
        <f t="shared" si="13"/>
        <v>0.85716730070211233</v>
      </c>
      <c r="D308" s="133">
        <f t="shared" si="14"/>
        <v>0.73473578139294549</v>
      </c>
    </row>
    <row r="309" spans="1:4">
      <c r="A309" s="78">
        <v>302</v>
      </c>
      <c r="B309" s="87">
        <f t="shared" si="12"/>
        <v>-0.84804809615642618</v>
      </c>
      <c r="C309" s="87">
        <f t="shared" si="13"/>
        <v>0.84804809615642618</v>
      </c>
      <c r="D309" s="133">
        <f t="shared" si="14"/>
        <v>0.71918557339453903</v>
      </c>
    </row>
    <row r="310" spans="1:4">
      <c r="A310" s="78">
        <v>303</v>
      </c>
      <c r="B310" s="87">
        <f t="shared" si="12"/>
        <v>-0.83867056794542427</v>
      </c>
      <c r="C310" s="87">
        <f t="shared" si="13"/>
        <v>0.83867056794542427</v>
      </c>
      <c r="D310" s="133">
        <f t="shared" si="14"/>
        <v>0.70336832153790052</v>
      </c>
    </row>
    <row r="311" spans="1:4">
      <c r="A311" s="78">
        <v>304</v>
      </c>
      <c r="B311" s="87">
        <f t="shared" si="12"/>
        <v>-0.82903757255504207</v>
      </c>
      <c r="C311" s="87">
        <f t="shared" si="13"/>
        <v>0.82903757255504207</v>
      </c>
      <c r="D311" s="133">
        <f t="shared" si="14"/>
        <v>0.68730329670795665</v>
      </c>
    </row>
    <row r="312" spans="1:4">
      <c r="A312" s="78">
        <v>305</v>
      </c>
      <c r="B312" s="87">
        <f t="shared" si="12"/>
        <v>-0.8191520442889918</v>
      </c>
      <c r="C312" s="87">
        <f t="shared" si="13"/>
        <v>0.8191520442889918</v>
      </c>
      <c r="D312" s="133">
        <f t="shared" si="14"/>
        <v>0.67101007166283433</v>
      </c>
    </row>
    <row r="313" spans="1:4">
      <c r="A313" s="78">
        <v>306</v>
      </c>
      <c r="B313" s="87">
        <f t="shared" si="12"/>
        <v>-0.80901699437494756</v>
      </c>
      <c r="C313" s="87">
        <f t="shared" si="13"/>
        <v>0.80901699437494756</v>
      </c>
      <c r="D313" s="133">
        <f t="shared" si="14"/>
        <v>0.65450849718747395</v>
      </c>
    </row>
    <row r="314" spans="1:4">
      <c r="A314" s="78">
        <v>307</v>
      </c>
      <c r="B314" s="87">
        <f t="shared" si="12"/>
        <v>-0.79863551004729305</v>
      </c>
      <c r="C314" s="87">
        <f t="shared" si="13"/>
        <v>0.79863551004729305</v>
      </c>
      <c r="D314" s="133">
        <f t="shared" si="14"/>
        <v>0.63781867790849989</v>
      </c>
    </row>
    <row r="315" spans="1:4">
      <c r="A315" s="78">
        <v>308</v>
      </c>
      <c r="B315" s="87">
        <f t="shared" si="12"/>
        <v>-0.78801075360672179</v>
      </c>
      <c r="C315" s="87">
        <f t="shared" si="13"/>
        <v>0.78801075360672179</v>
      </c>
      <c r="D315" s="133">
        <f t="shared" si="14"/>
        <v>0.62096094779983357</v>
      </c>
    </row>
    <row r="316" spans="1:4">
      <c r="A316" s="78">
        <v>309</v>
      </c>
      <c r="B316" s="87">
        <f t="shared" si="12"/>
        <v>-0.77714596145697079</v>
      </c>
      <c r="C316" s="87">
        <f t="shared" si="13"/>
        <v>0.77714596145697079</v>
      </c>
      <c r="D316" s="133">
        <f t="shared" si="14"/>
        <v>0.60395584540887948</v>
      </c>
    </row>
    <row r="317" spans="1:4">
      <c r="A317" s="78">
        <v>310</v>
      </c>
      <c r="B317" s="87">
        <f t="shared" si="12"/>
        <v>-0.76604444311897812</v>
      </c>
      <c r="C317" s="87">
        <f t="shared" si="13"/>
        <v>0.76604444311897812</v>
      </c>
      <c r="D317" s="133">
        <f t="shared" si="14"/>
        <v>0.58682408883346526</v>
      </c>
    </row>
    <row r="318" spans="1:4">
      <c r="A318" s="78">
        <v>311</v>
      </c>
      <c r="B318" s="87">
        <f t="shared" si="12"/>
        <v>-0.75470958022277224</v>
      </c>
      <c r="C318" s="87">
        <f t="shared" si="13"/>
        <v>0.75470958022277224</v>
      </c>
      <c r="D318" s="133">
        <f t="shared" si="14"/>
        <v>0.56958655048003304</v>
      </c>
    </row>
    <row r="319" spans="1:4">
      <c r="A319" s="78">
        <v>312</v>
      </c>
      <c r="B319" s="87">
        <f t="shared" si="12"/>
        <v>-0.74314482547739458</v>
      </c>
      <c r="C319" s="87">
        <f t="shared" si="13"/>
        <v>0.74314482547739458</v>
      </c>
      <c r="D319" s="133">
        <f t="shared" si="14"/>
        <v>0.55226423163382721</v>
      </c>
    </row>
    <row r="320" spans="1:4">
      <c r="A320" s="78">
        <v>313</v>
      </c>
      <c r="B320" s="87">
        <f t="shared" si="12"/>
        <v>-0.73135370161917101</v>
      </c>
      <c r="C320" s="87">
        <f t="shared" si="13"/>
        <v>0.73135370161917101</v>
      </c>
      <c r="D320" s="133">
        <f t="shared" si="14"/>
        <v>0.53487823687206337</v>
      </c>
    </row>
    <row r="321" spans="1:4">
      <c r="A321" s="78">
        <v>314</v>
      </c>
      <c r="B321" s="87">
        <f t="shared" si="12"/>
        <v>-0.71933980033865175</v>
      </c>
      <c r="C321" s="87">
        <f t="shared" si="13"/>
        <v>0.71933980033865175</v>
      </c>
      <c r="D321" s="133">
        <f t="shared" si="14"/>
        <v>0.51744974835125135</v>
      </c>
    </row>
    <row r="322" spans="1:4">
      <c r="A322" s="78">
        <v>315</v>
      </c>
      <c r="B322" s="87">
        <f t="shared" si="12"/>
        <v>-0.70710678118654768</v>
      </c>
      <c r="C322" s="87">
        <f t="shared" si="13"/>
        <v>0.70710678118654768</v>
      </c>
      <c r="D322" s="133">
        <f t="shared" si="14"/>
        <v>0.50000000000000022</v>
      </c>
    </row>
    <row r="323" spans="1:4">
      <c r="A323" s="78">
        <v>316</v>
      </c>
      <c r="B323" s="87">
        <f t="shared" si="12"/>
        <v>-0.69465837045899759</v>
      </c>
      <c r="C323" s="87">
        <f t="shared" si="13"/>
        <v>0.69465837045899759</v>
      </c>
      <c r="D323" s="133">
        <f t="shared" si="14"/>
        <v>0.48255025164874993</v>
      </c>
    </row>
    <row r="324" spans="1:4">
      <c r="A324" s="78">
        <v>317</v>
      </c>
      <c r="B324" s="87">
        <f t="shared" si="12"/>
        <v>-0.68199836006249825</v>
      </c>
      <c r="C324" s="87">
        <f t="shared" si="13"/>
        <v>0.68199836006249825</v>
      </c>
      <c r="D324" s="133">
        <f t="shared" si="14"/>
        <v>0.46512176312793702</v>
      </c>
    </row>
    <row r="325" spans="1:4">
      <c r="A325" s="78">
        <v>318</v>
      </c>
      <c r="B325" s="87">
        <f t="shared" si="12"/>
        <v>-0.66913060635885813</v>
      </c>
      <c r="C325" s="87">
        <f t="shared" si="13"/>
        <v>0.66913060635885813</v>
      </c>
      <c r="D325" s="133">
        <f t="shared" si="14"/>
        <v>0.44773576836617313</v>
      </c>
    </row>
    <row r="326" spans="1:4">
      <c r="A326" s="78">
        <v>319</v>
      </c>
      <c r="B326" s="87">
        <f t="shared" si="12"/>
        <v>-0.65605902899050739</v>
      </c>
      <c r="C326" s="87">
        <f t="shared" si="13"/>
        <v>0.65605902899050739</v>
      </c>
      <c r="D326" s="133">
        <f t="shared" si="14"/>
        <v>0.43041344951996741</v>
      </c>
    </row>
    <row r="327" spans="1:4">
      <c r="A327" s="78">
        <v>320</v>
      </c>
      <c r="B327" s="87">
        <f t="shared" si="12"/>
        <v>-0.64278760968653958</v>
      </c>
      <c r="C327" s="87">
        <f t="shared" si="13"/>
        <v>0.64278760968653958</v>
      </c>
      <c r="D327" s="133">
        <f t="shared" si="14"/>
        <v>0.41317591116653518</v>
      </c>
    </row>
    <row r="328" spans="1:4">
      <c r="A328" s="78">
        <v>321</v>
      </c>
      <c r="B328" s="87">
        <f t="shared" ref="B328:B367" si="15">SIN(A328*PI()/180)</f>
        <v>-0.62932039104983784</v>
      </c>
      <c r="C328" s="87">
        <f t="shared" ref="C328:C367" si="16">ABS(B328)</f>
        <v>0.62932039104983784</v>
      </c>
      <c r="D328" s="133">
        <f t="shared" ref="D328:D367" si="17">B328*B328</f>
        <v>0.3960441545911208</v>
      </c>
    </row>
    <row r="329" spans="1:4">
      <c r="A329" s="78">
        <v>322</v>
      </c>
      <c r="B329" s="87">
        <f t="shared" si="15"/>
        <v>-0.61566147532565885</v>
      </c>
      <c r="C329" s="87">
        <f t="shared" si="16"/>
        <v>0.61566147532565885</v>
      </c>
      <c r="D329" s="133">
        <f t="shared" si="17"/>
        <v>0.37903905220016681</v>
      </c>
    </row>
    <row r="330" spans="1:4">
      <c r="A330" s="78">
        <v>323</v>
      </c>
      <c r="B330" s="87">
        <f t="shared" si="15"/>
        <v>-0.60181502315204827</v>
      </c>
      <c r="C330" s="87">
        <f t="shared" si="16"/>
        <v>0.60181502315204827</v>
      </c>
      <c r="D330" s="133">
        <f t="shared" si="17"/>
        <v>0.36218132209150039</v>
      </c>
    </row>
    <row r="331" spans="1:4">
      <c r="A331" s="78">
        <v>324</v>
      </c>
      <c r="B331" s="87">
        <f t="shared" si="15"/>
        <v>-0.58778525229247336</v>
      </c>
      <c r="C331" s="87">
        <f t="shared" si="16"/>
        <v>0.58778525229247336</v>
      </c>
      <c r="D331" s="133">
        <f t="shared" si="17"/>
        <v>0.34549150281252655</v>
      </c>
    </row>
    <row r="332" spans="1:4">
      <c r="A332" s="78">
        <v>325</v>
      </c>
      <c r="B332" s="87">
        <f t="shared" si="15"/>
        <v>-0.57357643635104649</v>
      </c>
      <c r="C332" s="87">
        <f t="shared" si="16"/>
        <v>0.57357643635104649</v>
      </c>
      <c r="D332" s="133">
        <f t="shared" si="17"/>
        <v>0.32898992833716612</v>
      </c>
    </row>
    <row r="333" spans="1:4">
      <c r="A333" s="78">
        <v>326</v>
      </c>
      <c r="B333" s="87">
        <f t="shared" si="15"/>
        <v>-0.55919290347074735</v>
      </c>
      <c r="C333" s="87">
        <f t="shared" si="16"/>
        <v>0.55919290347074735</v>
      </c>
      <c r="D333" s="133">
        <f t="shared" si="17"/>
        <v>0.31269670329204458</v>
      </c>
    </row>
    <row r="334" spans="1:4">
      <c r="A334" s="78">
        <v>327</v>
      </c>
      <c r="B334" s="87">
        <f t="shared" si="15"/>
        <v>-0.54463903501502697</v>
      </c>
      <c r="C334" s="87">
        <f t="shared" si="16"/>
        <v>0.54463903501502697</v>
      </c>
      <c r="D334" s="133">
        <f t="shared" si="17"/>
        <v>0.29663167846209976</v>
      </c>
    </row>
    <row r="335" spans="1:4">
      <c r="A335" s="78">
        <v>328</v>
      </c>
      <c r="B335" s="87">
        <f t="shared" si="15"/>
        <v>-0.52991926423320579</v>
      </c>
      <c r="C335" s="87">
        <f t="shared" si="16"/>
        <v>0.52991926423320579</v>
      </c>
      <c r="D335" s="133">
        <f t="shared" si="17"/>
        <v>0.28081442660546219</v>
      </c>
    </row>
    <row r="336" spans="1:4">
      <c r="A336" s="78">
        <v>329</v>
      </c>
      <c r="B336" s="87">
        <f t="shared" si="15"/>
        <v>-0.51503807491005449</v>
      </c>
      <c r="C336" s="87">
        <f t="shared" si="16"/>
        <v>0.51503807491005449</v>
      </c>
      <c r="D336" s="133">
        <f t="shared" si="17"/>
        <v>0.2652642186070549</v>
      </c>
    </row>
    <row r="337" spans="1:4">
      <c r="A337" s="78">
        <v>330</v>
      </c>
      <c r="B337" s="87">
        <f t="shared" si="15"/>
        <v>-0.50000000000000044</v>
      </c>
      <c r="C337" s="87">
        <f t="shared" si="16"/>
        <v>0.50000000000000044</v>
      </c>
      <c r="D337" s="133">
        <f t="shared" si="17"/>
        <v>0.25000000000000044</v>
      </c>
    </row>
    <row r="338" spans="1:4">
      <c r="A338" s="78">
        <v>331</v>
      </c>
      <c r="B338" s="87">
        <f t="shared" si="15"/>
        <v>-0.48480962024633689</v>
      </c>
      <c r="C338" s="87">
        <f t="shared" si="16"/>
        <v>0.48480962024633689</v>
      </c>
      <c r="D338" s="133">
        <f t="shared" si="17"/>
        <v>0.23504036788339738</v>
      </c>
    </row>
    <row r="339" spans="1:4">
      <c r="A339" s="78">
        <v>332</v>
      </c>
      <c r="B339" s="87">
        <f t="shared" si="15"/>
        <v>-0.46947156278589081</v>
      </c>
      <c r="C339" s="87">
        <f t="shared" si="16"/>
        <v>0.46947156278589081</v>
      </c>
      <c r="D339" s="133">
        <f t="shared" si="17"/>
        <v>0.2204035482646266</v>
      </c>
    </row>
    <row r="340" spans="1:4">
      <c r="A340" s="78">
        <v>333</v>
      </c>
      <c r="B340" s="87">
        <f t="shared" si="15"/>
        <v>-0.45399049973954697</v>
      </c>
      <c r="C340" s="87">
        <f t="shared" si="16"/>
        <v>0.45399049973954697</v>
      </c>
      <c r="D340" s="133">
        <f t="shared" si="17"/>
        <v>0.2061073738537636</v>
      </c>
    </row>
    <row r="341" spans="1:4">
      <c r="A341" s="78">
        <v>334</v>
      </c>
      <c r="B341" s="87">
        <f t="shared" si="15"/>
        <v>-0.43837114678907702</v>
      </c>
      <c r="C341" s="87">
        <f t="shared" si="16"/>
        <v>0.43837114678907702</v>
      </c>
      <c r="D341" s="133">
        <f t="shared" si="17"/>
        <v>0.19216926233717052</v>
      </c>
    </row>
    <row r="342" spans="1:4">
      <c r="A342" s="78">
        <v>335</v>
      </c>
      <c r="B342" s="87">
        <f t="shared" si="15"/>
        <v>-0.4226182617407</v>
      </c>
      <c r="C342" s="87">
        <f t="shared" si="16"/>
        <v>0.4226182617407</v>
      </c>
      <c r="D342" s="133">
        <f t="shared" si="17"/>
        <v>0.17860619515673082</v>
      </c>
    </row>
    <row r="343" spans="1:4">
      <c r="A343" s="78">
        <v>336</v>
      </c>
      <c r="B343" s="87">
        <f t="shared" si="15"/>
        <v>-0.40673664307580015</v>
      </c>
      <c r="C343" s="87">
        <f t="shared" si="16"/>
        <v>0.40673664307580015</v>
      </c>
      <c r="D343" s="133">
        <f t="shared" si="17"/>
        <v>0.16543469682057085</v>
      </c>
    </row>
    <row r="344" spans="1:4">
      <c r="A344" s="78">
        <v>337</v>
      </c>
      <c r="B344" s="87">
        <f t="shared" si="15"/>
        <v>-0.39073112848927471</v>
      </c>
      <c r="C344" s="87">
        <f t="shared" si="16"/>
        <v>0.39073112848927471</v>
      </c>
      <c r="D344" s="133">
        <f t="shared" si="17"/>
        <v>0.15267081477050209</v>
      </c>
    </row>
    <row r="345" spans="1:4">
      <c r="A345" s="78">
        <v>338</v>
      </c>
      <c r="B345" s="87">
        <f t="shared" si="15"/>
        <v>-0.37460659341591235</v>
      </c>
      <c r="C345" s="87">
        <f t="shared" si="16"/>
        <v>0.37460659341591235</v>
      </c>
      <c r="D345" s="133">
        <f t="shared" si="17"/>
        <v>0.14033009983067465</v>
      </c>
    </row>
    <row r="346" spans="1:4">
      <c r="A346" s="78">
        <v>339</v>
      </c>
      <c r="B346" s="87">
        <f t="shared" si="15"/>
        <v>-0.35836794954530077</v>
      </c>
      <c r="C346" s="87">
        <f t="shared" si="16"/>
        <v>0.35836794954530077</v>
      </c>
      <c r="D346" s="133">
        <f t="shared" si="17"/>
        <v>0.12842758726130324</v>
      </c>
    </row>
    <row r="347" spans="1:4">
      <c r="A347" s="78">
        <v>340</v>
      </c>
      <c r="B347" s="87">
        <f t="shared" si="15"/>
        <v>-0.3420201433256686</v>
      </c>
      <c r="C347" s="87">
        <f t="shared" si="16"/>
        <v>0.3420201433256686</v>
      </c>
      <c r="D347" s="133">
        <f t="shared" si="17"/>
        <v>0.1169777784405109</v>
      </c>
    </row>
    <row r="348" spans="1:4">
      <c r="A348" s="78">
        <v>341</v>
      </c>
      <c r="B348" s="87">
        <f t="shared" si="15"/>
        <v>-0.32556815445715753</v>
      </c>
      <c r="C348" s="87">
        <f t="shared" si="16"/>
        <v>0.32556815445715753</v>
      </c>
      <c r="D348" s="133">
        <f t="shared" si="17"/>
        <v>0.10599462319663959</v>
      </c>
    </row>
    <row r="349" spans="1:4">
      <c r="A349" s="78">
        <v>342</v>
      </c>
      <c r="B349" s="87">
        <f t="shared" si="15"/>
        <v>-0.30901699437494762</v>
      </c>
      <c r="C349" s="87">
        <f t="shared" si="16"/>
        <v>0.30901699437494762</v>
      </c>
      <c r="D349" s="133">
        <f t="shared" si="17"/>
        <v>9.5491502812526413E-2</v>
      </c>
    </row>
    <row r="350" spans="1:4">
      <c r="A350" s="78">
        <v>343</v>
      </c>
      <c r="B350" s="87">
        <f t="shared" si="15"/>
        <v>-0.29237170472273627</v>
      </c>
      <c r="C350" s="87">
        <f t="shared" si="16"/>
        <v>0.29237170472273627</v>
      </c>
      <c r="D350" s="133">
        <f t="shared" si="17"/>
        <v>8.5481213722478883E-2</v>
      </c>
    </row>
    <row r="351" spans="1:4">
      <c r="A351" s="78">
        <v>344</v>
      </c>
      <c r="B351" s="87">
        <f t="shared" si="15"/>
        <v>-0.27563735581699977</v>
      </c>
      <c r="C351" s="87">
        <f t="shared" si="16"/>
        <v>0.27563735581699977</v>
      </c>
      <c r="D351" s="133">
        <f t="shared" si="17"/>
        <v>7.5975951921787341E-2</v>
      </c>
    </row>
    <row r="352" spans="1:4">
      <c r="A352" s="78">
        <v>345</v>
      </c>
      <c r="B352" s="87">
        <f t="shared" si="15"/>
        <v>-0.25881904510252068</v>
      </c>
      <c r="C352" s="87">
        <f t="shared" si="16"/>
        <v>0.25881904510252068</v>
      </c>
      <c r="D352" s="133">
        <f t="shared" si="17"/>
        <v>6.6987298107780632E-2</v>
      </c>
    </row>
    <row r="353" spans="1:4">
      <c r="A353" s="78">
        <v>346</v>
      </c>
      <c r="B353" s="87">
        <f t="shared" si="15"/>
        <v>-0.24192189559966787</v>
      </c>
      <c r="C353" s="87">
        <f t="shared" si="16"/>
        <v>0.24192189559966787</v>
      </c>
      <c r="D353" s="133">
        <f t="shared" si="17"/>
        <v>5.8526203570536603E-2</v>
      </c>
    </row>
    <row r="354" spans="1:4">
      <c r="A354" s="78">
        <v>347</v>
      </c>
      <c r="B354" s="87">
        <f t="shared" si="15"/>
        <v>-0.22495105434386534</v>
      </c>
      <c r="C354" s="87">
        <f t="shared" si="16"/>
        <v>0.22495105434386534</v>
      </c>
      <c r="D354" s="133">
        <f t="shared" si="17"/>
        <v>5.0602976850416655E-2</v>
      </c>
    </row>
    <row r="355" spans="1:4">
      <c r="A355" s="78">
        <v>348</v>
      </c>
      <c r="B355" s="87">
        <f t="shared" si="15"/>
        <v>-0.20791169081775987</v>
      </c>
      <c r="C355" s="87">
        <f t="shared" si="16"/>
        <v>0.20791169081775987</v>
      </c>
      <c r="D355" s="133">
        <f t="shared" si="17"/>
        <v>4.3227271178699775E-2</v>
      </c>
    </row>
    <row r="356" spans="1:4">
      <c r="A356" s="78">
        <v>349</v>
      </c>
      <c r="B356" s="87">
        <f t="shared" si="15"/>
        <v>-0.19080899537654467</v>
      </c>
      <c r="C356" s="87">
        <f t="shared" si="16"/>
        <v>0.19080899537654467</v>
      </c>
      <c r="D356" s="133">
        <f t="shared" si="17"/>
        <v>3.6408072716606246E-2</v>
      </c>
    </row>
    <row r="357" spans="1:4">
      <c r="A357" s="78">
        <v>350</v>
      </c>
      <c r="B357" s="87">
        <f t="shared" si="15"/>
        <v>-0.17364817766693127</v>
      </c>
      <c r="C357" s="87">
        <f t="shared" si="16"/>
        <v>0.17364817766693127</v>
      </c>
      <c r="D357" s="133">
        <f t="shared" si="17"/>
        <v>3.015368960704613E-2</v>
      </c>
    </row>
    <row r="358" spans="1:4">
      <c r="A358" s="78">
        <v>351</v>
      </c>
      <c r="B358" s="87">
        <f t="shared" si="15"/>
        <v>-0.15643446504023112</v>
      </c>
      <c r="C358" s="87">
        <f t="shared" si="16"/>
        <v>0.15643446504023112</v>
      </c>
      <c r="D358" s="133">
        <f t="shared" si="17"/>
        <v>2.4471741852423293E-2</v>
      </c>
    </row>
    <row r="359" spans="1:4">
      <c r="A359" s="78">
        <v>352</v>
      </c>
      <c r="B359" s="87">
        <f t="shared" si="15"/>
        <v>-0.13917310096006588</v>
      </c>
      <c r="C359" s="87">
        <f t="shared" si="16"/>
        <v>0.13917310096006588</v>
      </c>
      <c r="D359" s="133">
        <f t="shared" si="17"/>
        <v>1.9369152030840692E-2</v>
      </c>
    </row>
    <row r="360" spans="1:4">
      <c r="A360" s="78">
        <v>353</v>
      </c>
      <c r="B360" s="87">
        <f t="shared" si="15"/>
        <v>-0.12186934340514811</v>
      </c>
      <c r="C360" s="87">
        <f t="shared" si="16"/>
        <v>0.12186934340514811</v>
      </c>
      <c r="D360" s="133">
        <f t="shared" si="17"/>
        <v>1.4852136862001918E-2</v>
      </c>
    </row>
    <row r="361" spans="1:4">
      <c r="A361" s="78">
        <v>354</v>
      </c>
      <c r="B361" s="87">
        <f t="shared" si="15"/>
        <v>-0.10452846326765342</v>
      </c>
      <c r="C361" s="87">
        <f t="shared" si="16"/>
        <v>0.10452846326765342</v>
      </c>
      <c r="D361" s="133">
        <f t="shared" si="17"/>
        <v>1.0926199633097169E-2</v>
      </c>
    </row>
    <row r="362" spans="1:4">
      <c r="A362" s="78">
        <v>355</v>
      </c>
      <c r="B362" s="87">
        <f t="shared" si="15"/>
        <v>-8.7155742747658319E-2</v>
      </c>
      <c r="C362" s="87">
        <f t="shared" si="16"/>
        <v>8.7155742747658319E-2</v>
      </c>
      <c r="D362" s="133">
        <f t="shared" si="17"/>
        <v>7.5961234938959959E-3</v>
      </c>
    </row>
    <row r="363" spans="1:4">
      <c r="A363" s="78">
        <v>356</v>
      </c>
      <c r="B363" s="87">
        <f t="shared" si="15"/>
        <v>-6.9756473744124761E-2</v>
      </c>
      <c r="C363" s="87">
        <f t="shared" si="16"/>
        <v>6.9756473744124761E-2</v>
      </c>
      <c r="D363" s="133">
        <f t="shared" si="17"/>
        <v>4.865965629214767E-3</v>
      </c>
    </row>
    <row r="364" spans="1:4">
      <c r="A364" s="78">
        <v>357</v>
      </c>
      <c r="B364" s="87">
        <f t="shared" si="15"/>
        <v>-5.2335956242944369E-2</v>
      </c>
      <c r="C364" s="87">
        <f t="shared" si="16"/>
        <v>5.2335956242944369E-2</v>
      </c>
      <c r="D364" s="133">
        <f t="shared" si="17"/>
        <v>2.7390523158633876E-3</v>
      </c>
    </row>
    <row r="365" spans="1:4">
      <c r="A365" s="78">
        <v>358</v>
      </c>
      <c r="B365" s="87">
        <f t="shared" si="15"/>
        <v>-3.4899496702500823E-2</v>
      </c>
      <c r="C365" s="87">
        <f t="shared" si="16"/>
        <v>3.4899496702500823E-2</v>
      </c>
      <c r="D365" s="133">
        <f t="shared" si="17"/>
        <v>1.2179748700878658E-3</v>
      </c>
    </row>
    <row r="366" spans="1:4">
      <c r="A366" s="78">
        <v>359</v>
      </c>
      <c r="B366" s="87">
        <f t="shared" si="15"/>
        <v>-1.7452406437284448E-2</v>
      </c>
      <c r="C366" s="87">
        <f t="shared" si="16"/>
        <v>1.7452406437284448E-2</v>
      </c>
      <c r="D366" s="133">
        <f t="shared" si="17"/>
        <v>3.0458649045216768E-4</v>
      </c>
    </row>
    <row r="367" spans="1:4" ht="15.75" thickBot="1">
      <c r="A367" s="81">
        <v>360</v>
      </c>
      <c r="B367" s="134">
        <f t="shared" si="15"/>
        <v>-2.45029690981724E-16</v>
      </c>
      <c r="C367" s="134">
        <f t="shared" si="16"/>
        <v>2.45029690981724E-16</v>
      </c>
      <c r="D367" s="135">
        <f t="shared" si="17"/>
        <v>6.0039549462599157E-32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8"/>
  <sheetViews>
    <sheetView topLeftCell="A25" workbookViewId="0">
      <selection activeCell="H7" sqref="H7"/>
    </sheetView>
  </sheetViews>
  <sheetFormatPr baseColWidth="10" defaultRowHeight="15"/>
  <cols>
    <col min="1" max="1" width="9" customWidth="1"/>
    <col min="2" max="2" width="9.5703125" customWidth="1"/>
    <col min="3" max="3" width="10.28515625" customWidth="1"/>
    <col min="4" max="5" width="9.7109375" customWidth="1"/>
    <col min="6" max="6" width="3" customWidth="1"/>
    <col min="7" max="10" width="8.5703125" customWidth="1"/>
  </cols>
  <sheetData>
    <row r="3" spans="1:11">
      <c r="B3" t="s">
        <v>122</v>
      </c>
      <c r="D3" t="s">
        <v>123</v>
      </c>
      <c r="G3" t="s">
        <v>124</v>
      </c>
      <c r="I3" t="s">
        <v>125</v>
      </c>
    </row>
    <row r="4" spans="1:11">
      <c r="E4" s="6"/>
    </row>
    <row r="5" spans="1:11" ht="15.75" thickBot="1">
      <c r="B5" s="196" t="s">
        <v>120</v>
      </c>
      <c r="E5" s="6"/>
      <c r="G5" s="196" t="s">
        <v>119</v>
      </c>
    </row>
    <row r="6" spans="1:11" ht="15.75" thickBot="1">
      <c r="A6" s="211" t="s">
        <v>28</v>
      </c>
      <c r="B6" s="212" t="s">
        <v>30</v>
      </c>
      <c r="C6" s="212" t="s">
        <v>31</v>
      </c>
      <c r="D6" s="212" t="s">
        <v>24</v>
      </c>
      <c r="E6" s="195" t="s">
        <v>117</v>
      </c>
      <c r="G6" s="171" t="s">
        <v>121</v>
      </c>
      <c r="H6" s="197" t="s">
        <v>30</v>
      </c>
      <c r="I6" s="198" t="s">
        <v>31</v>
      </c>
      <c r="J6" s="199" t="s">
        <v>127</v>
      </c>
      <c r="K6" s="172" t="s">
        <v>130</v>
      </c>
    </row>
    <row r="7" spans="1:11">
      <c r="A7" s="26">
        <v>1</v>
      </c>
      <c r="B7" s="209">
        <f>SQRT(A7/2)</f>
        <v>0.70710678118654757</v>
      </c>
      <c r="C7" s="209">
        <f>A7*2/PI()</f>
        <v>0.63661977236758138</v>
      </c>
      <c r="D7" s="209">
        <f>SQRT(2/A7)</f>
        <v>1.4142135623730951</v>
      </c>
      <c r="E7" s="194">
        <f>B7^1.2</f>
        <v>0.65975395538644721</v>
      </c>
      <c r="G7" s="200">
        <f>20*LOG10(D7)</f>
        <v>3.0102999566398125</v>
      </c>
      <c r="H7" s="201">
        <f>20*LOG10(B7)+3</f>
        <v>-1.0299956639811647E-2</v>
      </c>
      <c r="I7" s="201">
        <f>20*LOG10(C7)+3</f>
        <v>-0.92239754060305268</v>
      </c>
      <c r="J7" s="202">
        <f>20*LOG10(E7)+3</f>
        <v>-0.61235994796777327</v>
      </c>
      <c r="K7" s="173">
        <v>0</v>
      </c>
    </row>
    <row r="8" spans="1:11">
      <c r="A8" s="27">
        <v>0.5</v>
      </c>
      <c r="B8" s="122">
        <f>SQRT(A8/2)</f>
        <v>0.5</v>
      </c>
      <c r="C8" s="122">
        <f t="shared" ref="C8:C36" si="0">A8*2/PI()</f>
        <v>0.31830988618379069</v>
      </c>
      <c r="D8" s="122">
        <f t="shared" ref="D8:D36" si="1">SQRT(2/A8)</f>
        <v>2</v>
      </c>
      <c r="E8" s="208">
        <f t="shared" ref="E8:E36" si="2">B8^1.2</f>
        <v>0.43527528164806206</v>
      </c>
      <c r="G8" s="162">
        <f t="shared" ref="G8:G26" si="3">20*LOG10(D8)</f>
        <v>6.0205999132796242</v>
      </c>
      <c r="H8" s="150">
        <f t="shared" ref="H8:H36" si="4">20*LOG10(B8)+3</f>
        <v>-3.0205999132796242</v>
      </c>
      <c r="I8" s="150">
        <f t="shared" ref="I8:I36" si="5">20*LOG10(C8)+3</f>
        <v>-6.9429974538826773</v>
      </c>
      <c r="J8" s="203">
        <f t="shared" ref="J8:J36" si="6">20*LOG10(E8)+3</f>
        <v>-4.2247198959355483</v>
      </c>
      <c r="K8" s="173">
        <v>0</v>
      </c>
    </row>
    <row r="9" spans="1:11">
      <c r="A9" s="27">
        <v>0.33333333333333331</v>
      </c>
      <c r="B9" s="122">
        <f t="shared" ref="B9:B36" si="7">SQRT(A9/2)</f>
        <v>0.40824829046386302</v>
      </c>
      <c r="C9" s="122">
        <f t="shared" si="0"/>
        <v>0.21220659078919377</v>
      </c>
      <c r="D9" s="122">
        <f t="shared" si="1"/>
        <v>2.4494897427831779</v>
      </c>
      <c r="E9" s="208">
        <f t="shared" si="2"/>
        <v>0.34127875184653661</v>
      </c>
      <c r="G9" s="162">
        <f t="shared" si="3"/>
        <v>7.781512503836435</v>
      </c>
      <c r="H9" s="150">
        <f t="shared" si="4"/>
        <v>-4.7815125038364368</v>
      </c>
      <c r="I9" s="150">
        <f t="shared" si="5"/>
        <v>-10.464822634996302</v>
      </c>
      <c r="J9" s="203">
        <f t="shared" si="6"/>
        <v>-6.3378150046037227</v>
      </c>
      <c r="K9" s="173">
        <v>0</v>
      </c>
    </row>
    <row r="10" spans="1:11">
      <c r="A10" s="27">
        <v>0.25</v>
      </c>
      <c r="B10" s="122">
        <f t="shared" si="7"/>
        <v>0.35355339059327379</v>
      </c>
      <c r="C10" s="122">
        <f t="shared" si="0"/>
        <v>0.15915494309189535</v>
      </c>
      <c r="D10" s="122">
        <f t="shared" si="1"/>
        <v>2.8284271247461903</v>
      </c>
      <c r="E10" s="208">
        <f t="shared" si="2"/>
        <v>0.28717458874925877</v>
      </c>
      <c r="G10" s="162">
        <f t="shared" si="3"/>
        <v>9.0308998699194358</v>
      </c>
      <c r="H10" s="150">
        <f t="shared" si="4"/>
        <v>-6.0308998699194358</v>
      </c>
      <c r="I10" s="150">
        <f t="shared" si="5"/>
        <v>-12.963597367162301</v>
      </c>
      <c r="J10" s="203">
        <f t="shared" si="6"/>
        <v>-7.8370798439033234</v>
      </c>
      <c r="K10" s="173">
        <v>0</v>
      </c>
    </row>
    <row r="11" spans="1:11">
      <c r="A11" s="27">
        <v>0.2</v>
      </c>
      <c r="B11" s="122">
        <f t="shared" si="7"/>
        <v>0.31622776601683794</v>
      </c>
      <c r="C11" s="122">
        <f t="shared" si="0"/>
        <v>0.12732395447351627</v>
      </c>
      <c r="D11" s="122">
        <f t="shared" si="1"/>
        <v>3.1622776601683795</v>
      </c>
      <c r="E11" s="208">
        <f t="shared" si="2"/>
        <v>0.25118864315095807</v>
      </c>
      <c r="G11" s="162">
        <f t="shared" si="3"/>
        <v>10</v>
      </c>
      <c r="H11" s="150">
        <f t="shared" si="4"/>
        <v>-7</v>
      </c>
      <c r="I11" s="150">
        <f t="shared" si="5"/>
        <v>-14.901797627323429</v>
      </c>
      <c r="J11" s="203">
        <f t="shared" si="6"/>
        <v>-8.9999999999999964</v>
      </c>
      <c r="K11" s="173">
        <v>0</v>
      </c>
    </row>
    <row r="12" spans="1:11">
      <c r="A12" s="27">
        <v>0.16666666666666666</v>
      </c>
      <c r="B12" s="122">
        <f t="shared" si="7"/>
        <v>0.28867513459481287</v>
      </c>
      <c r="C12" s="122">
        <f t="shared" si="0"/>
        <v>0.10610329539459688</v>
      </c>
      <c r="D12" s="122">
        <f t="shared" si="1"/>
        <v>3.4641016151377544</v>
      </c>
      <c r="E12" s="208">
        <f t="shared" si="2"/>
        <v>0.22516000642010225</v>
      </c>
      <c r="G12" s="162">
        <f t="shared" si="3"/>
        <v>10.791812460476249</v>
      </c>
      <c r="H12" s="150">
        <f t="shared" si="4"/>
        <v>-7.7918124604762493</v>
      </c>
      <c r="I12" s="150">
        <f t="shared" si="5"/>
        <v>-16.485422548275928</v>
      </c>
      <c r="J12" s="203">
        <f t="shared" si="6"/>
        <v>-9.9501749525714978</v>
      </c>
      <c r="K12" s="173">
        <v>0</v>
      </c>
    </row>
    <row r="13" spans="1:11">
      <c r="A13" s="27">
        <v>0.14285714285714285</v>
      </c>
      <c r="B13" s="122">
        <f t="shared" si="7"/>
        <v>0.2672612419124244</v>
      </c>
      <c r="C13" s="122">
        <f t="shared" si="0"/>
        <v>9.0945681766797334E-2</v>
      </c>
      <c r="D13" s="122">
        <f t="shared" si="1"/>
        <v>3.7416573867739413</v>
      </c>
      <c r="E13" s="208">
        <f t="shared" si="2"/>
        <v>0.20526891114486698</v>
      </c>
      <c r="G13" s="162">
        <f t="shared" si="3"/>
        <v>11.46128035678238</v>
      </c>
      <c r="H13" s="150">
        <f t="shared" si="4"/>
        <v>-8.46128035678238</v>
      </c>
      <c r="I13" s="150">
        <f t="shared" si="5"/>
        <v>-17.824358340888192</v>
      </c>
      <c r="J13" s="203">
        <f t="shared" si="6"/>
        <v>-10.753536428138855</v>
      </c>
      <c r="K13" s="173">
        <v>0</v>
      </c>
    </row>
    <row r="14" spans="1:11">
      <c r="A14" s="27">
        <v>0.125</v>
      </c>
      <c r="B14" s="122">
        <f t="shared" si="7"/>
        <v>0.25</v>
      </c>
      <c r="C14" s="122">
        <f t="shared" si="0"/>
        <v>7.9577471545947673E-2</v>
      </c>
      <c r="D14" s="122">
        <f t="shared" si="1"/>
        <v>4</v>
      </c>
      <c r="E14" s="208">
        <f t="shared" si="2"/>
        <v>0.18946457081379975</v>
      </c>
      <c r="G14" s="162">
        <f t="shared" si="3"/>
        <v>12.041199826559248</v>
      </c>
      <c r="H14" s="150">
        <f t="shared" si="4"/>
        <v>-9.0411998265592484</v>
      </c>
      <c r="I14" s="150">
        <f t="shared" si="5"/>
        <v>-18.984197280441926</v>
      </c>
      <c r="J14" s="203">
        <f t="shared" si="6"/>
        <v>-11.449439791871097</v>
      </c>
      <c r="K14" s="173">
        <v>0</v>
      </c>
    </row>
    <row r="15" spans="1:11">
      <c r="A15" s="27">
        <v>0.1111111111111111</v>
      </c>
      <c r="B15" s="122">
        <f t="shared" si="7"/>
        <v>0.23570226039551584</v>
      </c>
      <c r="C15" s="122">
        <f t="shared" si="0"/>
        <v>7.0735530263064589E-2</v>
      </c>
      <c r="D15" s="122">
        <f t="shared" si="1"/>
        <v>4.2426406871192848</v>
      </c>
      <c r="E15" s="208">
        <f t="shared" si="2"/>
        <v>0.17653730684146873</v>
      </c>
      <c r="G15" s="162">
        <f t="shared" si="3"/>
        <v>12.552725051033061</v>
      </c>
      <c r="H15" s="150">
        <f t="shared" si="4"/>
        <v>-9.552725051033061</v>
      </c>
      <c r="I15" s="150">
        <f t="shared" si="5"/>
        <v>-20.007247729389555</v>
      </c>
      <c r="J15" s="203">
        <f t="shared" si="6"/>
        <v>-12.06327006123967</v>
      </c>
      <c r="K15" s="173">
        <v>0</v>
      </c>
    </row>
    <row r="16" spans="1:11">
      <c r="A16" s="28">
        <v>0.1</v>
      </c>
      <c r="B16" s="122">
        <f t="shared" si="7"/>
        <v>0.22360679774997896</v>
      </c>
      <c r="C16" s="122">
        <f t="shared" si="0"/>
        <v>6.3661977236758135E-2</v>
      </c>
      <c r="D16" s="122">
        <f t="shared" si="1"/>
        <v>4.4721359549995796</v>
      </c>
      <c r="E16" s="208">
        <f t="shared" si="2"/>
        <v>0.16572270086699936</v>
      </c>
      <c r="G16" s="162">
        <f t="shared" si="3"/>
        <v>13.010299956639813</v>
      </c>
      <c r="H16" s="150">
        <f t="shared" si="4"/>
        <v>-10.010299956639813</v>
      </c>
      <c r="I16" s="150">
        <f t="shared" si="5"/>
        <v>-20.922397540603054</v>
      </c>
      <c r="J16" s="203">
        <f t="shared" si="6"/>
        <v>-12.612359947967773</v>
      </c>
      <c r="K16" s="173">
        <v>0</v>
      </c>
    </row>
    <row r="17" spans="1:12">
      <c r="A17" s="28">
        <v>9.0909090909090912E-2</v>
      </c>
      <c r="B17" s="122">
        <f t="shared" si="7"/>
        <v>0.21320071635561044</v>
      </c>
      <c r="C17" s="122">
        <f t="shared" si="0"/>
        <v>5.7874524760689217E-2</v>
      </c>
      <c r="D17" s="122">
        <f t="shared" si="1"/>
        <v>4.6904157598234297</v>
      </c>
      <c r="E17" s="208">
        <f t="shared" si="2"/>
        <v>0.15651154965461569</v>
      </c>
      <c r="G17" s="162">
        <f t="shared" si="3"/>
        <v>13.424226808222063</v>
      </c>
      <c r="H17" s="150">
        <f t="shared" si="4"/>
        <v>-10.424226808222063</v>
      </c>
      <c r="I17" s="150">
        <f t="shared" si="5"/>
        <v>-21.750251243767551</v>
      </c>
      <c r="J17" s="203">
        <f t="shared" si="6"/>
        <v>-13.109072169866472</v>
      </c>
      <c r="K17" s="173">
        <v>0</v>
      </c>
    </row>
    <row r="18" spans="1:12">
      <c r="A18" s="28">
        <v>8.3333333333333329E-2</v>
      </c>
      <c r="B18" s="122">
        <f t="shared" si="7"/>
        <v>0.20412414523193151</v>
      </c>
      <c r="C18" s="122">
        <f t="shared" si="0"/>
        <v>5.3051647697298442E-2</v>
      </c>
      <c r="D18" s="122">
        <f t="shared" si="1"/>
        <v>4.8989794855663558</v>
      </c>
      <c r="E18" s="208">
        <f t="shared" si="2"/>
        <v>0.1485502048305003</v>
      </c>
      <c r="G18" s="162">
        <f t="shared" si="3"/>
        <v>13.80211241711606</v>
      </c>
      <c r="H18" s="150">
        <f t="shared" si="4"/>
        <v>-10.80211241711606</v>
      </c>
      <c r="I18" s="150">
        <f t="shared" si="5"/>
        <v>-22.506022461555553</v>
      </c>
      <c r="J18" s="203">
        <f t="shared" si="6"/>
        <v>-13.562534900539273</v>
      </c>
      <c r="K18" s="173">
        <v>0</v>
      </c>
    </row>
    <row r="19" spans="1:12">
      <c r="A19" s="28">
        <v>7.6923076923076927E-2</v>
      </c>
      <c r="B19" s="122">
        <f t="shared" si="7"/>
        <v>0.19611613513818404</v>
      </c>
      <c r="C19" s="122">
        <f t="shared" si="0"/>
        <v>4.8970751720583183E-2</v>
      </c>
      <c r="D19" s="122">
        <f t="shared" si="1"/>
        <v>5.0990195135927845</v>
      </c>
      <c r="E19" s="208">
        <f t="shared" si="2"/>
        <v>0.14158459120565031</v>
      </c>
      <c r="G19" s="162">
        <f t="shared" si="3"/>
        <v>14.14973347970818</v>
      </c>
      <c r="H19" s="150">
        <f t="shared" si="4"/>
        <v>-11.14973347970818</v>
      </c>
      <c r="I19" s="150">
        <f t="shared" si="5"/>
        <v>-23.201264586739789</v>
      </c>
      <c r="J19" s="203">
        <f t="shared" si="6"/>
        <v>-13.979680175649815</v>
      </c>
      <c r="K19" s="173">
        <v>0</v>
      </c>
    </row>
    <row r="20" spans="1:12">
      <c r="A20" s="28">
        <v>7.1428571428571425E-2</v>
      </c>
      <c r="B20" s="122">
        <f t="shared" si="7"/>
        <v>0.1889822365046136</v>
      </c>
      <c r="C20" s="122">
        <f t="shared" si="0"/>
        <v>4.5472840883398667E-2</v>
      </c>
      <c r="D20" s="122">
        <f t="shared" si="1"/>
        <v>5.2915026221291814</v>
      </c>
      <c r="E20" s="208">
        <f t="shared" si="2"/>
        <v>0.13542697604569512</v>
      </c>
      <c r="G20" s="162">
        <f t="shared" si="3"/>
        <v>14.471580313422193</v>
      </c>
      <c r="H20" s="150">
        <f t="shared" si="4"/>
        <v>-11.471580313422193</v>
      </c>
      <c r="I20" s="150">
        <f t="shared" si="5"/>
        <v>-23.844958254167814</v>
      </c>
      <c r="J20" s="203">
        <f t="shared" si="6"/>
        <v>-14.36589637610663</v>
      </c>
      <c r="K20" s="173">
        <v>0</v>
      </c>
    </row>
    <row r="21" spans="1:12">
      <c r="A21" s="28">
        <v>6.6666666666666666E-2</v>
      </c>
      <c r="B21" s="122">
        <f t="shared" si="7"/>
        <v>0.18257418583505536</v>
      </c>
      <c r="C21" s="122">
        <f t="shared" si="0"/>
        <v>4.2441318157838755E-2</v>
      </c>
      <c r="D21" s="122">
        <f t="shared" si="1"/>
        <v>5.4772255750516612</v>
      </c>
      <c r="E21" s="208">
        <f t="shared" si="2"/>
        <v>0.12993532803053964</v>
      </c>
      <c r="G21" s="162">
        <f t="shared" si="3"/>
        <v>14.771212547196624</v>
      </c>
      <c r="H21" s="150">
        <f t="shared" si="4"/>
        <v>-11.771212547196626</v>
      </c>
      <c r="I21" s="150">
        <f t="shared" si="5"/>
        <v>-24.444222721716681</v>
      </c>
      <c r="J21" s="203">
        <f t="shared" si="6"/>
        <v>-14.725455056635948</v>
      </c>
      <c r="K21" s="173">
        <v>0</v>
      </c>
    </row>
    <row r="22" spans="1:12">
      <c r="A22" s="28">
        <v>6.25E-2</v>
      </c>
      <c r="B22" s="122">
        <f t="shared" si="7"/>
        <v>0.17677669529663689</v>
      </c>
      <c r="C22" s="122">
        <f t="shared" si="0"/>
        <v>3.9788735772973836E-2</v>
      </c>
      <c r="D22" s="122">
        <f t="shared" si="1"/>
        <v>5.6568542494923806</v>
      </c>
      <c r="E22" s="208">
        <f t="shared" si="2"/>
        <v>0.12500000000000003</v>
      </c>
      <c r="G22" s="162">
        <f t="shared" si="3"/>
        <v>15.051499783199061</v>
      </c>
      <c r="H22" s="150">
        <f t="shared" si="4"/>
        <v>-12.051499783199059</v>
      </c>
      <c r="I22" s="150">
        <f t="shared" si="5"/>
        <v>-25.004797193721551</v>
      </c>
      <c r="J22" s="203">
        <f t="shared" si="6"/>
        <v>-15.061799739838872</v>
      </c>
      <c r="K22" s="173">
        <v>0</v>
      </c>
    </row>
    <row r="23" spans="1:12">
      <c r="A23" s="28">
        <v>5.8823529411764705E-2</v>
      </c>
      <c r="B23" s="122">
        <f t="shared" si="7"/>
        <v>0.17149858514250885</v>
      </c>
      <c r="C23" s="122">
        <f t="shared" si="0"/>
        <v>3.7448221903975377E-2</v>
      </c>
      <c r="D23" s="122">
        <f t="shared" si="1"/>
        <v>5.8309518948453007</v>
      </c>
      <c r="E23" s="208">
        <f t="shared" si="2"/>
        <v>0.12053485499943513</v>
      </c>
      <c r="G23" s="162">
        <f t="shared" si="3"/>
        <v>15.314789170422552</v>
      </c>
      <c r="H23" s="150">
        <f t="shared" si="4"/>
        <v>-12.314789170422552</v>
      </c>
      <c r="I23" s="150">
        <f t="shared" si="5"/>
        <v>-25.531375968168533</v>
      </c>
      <c r="J23" s="203">
        <f t="shared" si="6"/>
        <v>-15.377747004507061</v>
      </c>
      <c r="K23" s="173">
        <v>0</v>
      </c>
    </row>
    <row r="24" spans="1:12">
      <c r="A24" s="28">
        <v>5.5555555555555552E-2</v>
      </c>
      <c r="B24" s="122">
        <f t="shared" si="7"/>
        <v>0.16666666666666666</v>
      </c>
      <c r="C24" s="122">
        <f t="shared" si="0"/>
        <v>3.5367765131532294E-2</v>
      </c>
      <c r="D24" s="122">
        <f t="shared" si="1"/>
        <v>6</v>
      </c>
      <c r="E24" s="208">
        <f t="shared" si="2"/>
        <v>0.11647118646192992</v>
      </c>
      <c r="G24" s="162">
        <f t="shared" si="3"/>
        <v>15.563025007672874</v>
      </c>
      <c r="H24" s="150">
        <f t="shared" si="4"/>
        <v>-12.563025007672874</v>
      </c>
      <c r="I24" s="150">
        <f t="shared" si="5"/>
        <v>-26.027847642669173</v>
      </c>
      <c r="J24" s="203">
        <f t="shared" si="6"/>
        <v>-15.675630009207445</v>
      </c>
      <c r="K24" s="173">
        <v>0</v>
      </c>
      <c r="L24" t="s">
        <v>126</v>
      </c>
    </row>
    <row r="25" spans="1:12">
      <c r="A25" s="28">
        <v>5.2631578947368418E-2</v>
      </c>
      <c r="B25" s="122">
        <f t="shared" si="7"/>
        <v>0.16222142113076254</v>
      </c>
      <c r="C25" s="122">
        <f t="shared" si="0"/>
        <v>3.3506303808820068E-2</v>
      </c>
      <c r="D25" s="122">
        <f t="shared" si="1"/>
        <v>6.164414002968976</v>
      </c>
      <c r="E25" s="208">
        <f t="shared" si="2"/>
        <v>0.11275345073989093</v>
      </c>
      <c r="G25" s="162">
        <f t="shared" si="3"/>
        <v>15.797835966168101</v>
      </c>
      <c r="H25" s="150">
        <f t="shared" si="4"/>
        <v>-12.797835966168101</v>
      </c>
      <c r="I25" s="150">
        <f t="shared" si="5"/>
        <v>-26.497469559659635</v>
      </c>
      <c r="J25" s="203">
        <f t="shared" si="6"/>
        <v>-15.957403159401721</v>
      </c>
      <c r="K25" s="173">
        <v>0</v>
      </c>
    </row>
    <row r="26" spans="1:12">
      <c r="A26" s="206">
        <v>0.05</v>
      </c>
      <c r="B26" s="122">
        <f t="shared" si="7"/>
        <v>0.15811388300841897</v>
      </c>
      <c r="C26" s="122">
        <f t="shared" si="0"/>
        <v>3.1830988618379068E-2</v>
      </c>
      <c r="D26" s="122">
        <f t="shared" si="1"/>
        <v>6.324555320336759</v>
      </c>
      <c r="E26" s="208">
        <f t="shared" si="2"/>
        <v>0.10933620739432784</v>
      </c>
      <c r="G26" s="162">
        <f t="shared" si="3"/>
        <v>16.020599913279625</v>
      </c>
      <c r="H26" s="150">
        <f t="shared" si="4"/>
        <v>-13.020599913279622</v>
      </c>
      <c r="I26" s="150">
        <f t="shared" si="5"/>
        <v>-26.942997453882679</v>
      </c>
      <c r="J26" s="203">
        <f t="shared" si="6"/>
        <v>-16.224719895935547</v>
      </c>
      <c r="K26" s="173">
        <v>0</v>
      </c>
    </row>
    <row r="27" spans="1:12">
      <c r="A27" s="207">
        <v>4.7173489278752499E-2</v>
      </c>
      <c r="B27" s="122">
        <f t="shared" si="7"/>
        <v>0.15357976637362178</v>
      </c>
      <c r="C27" s="122">
        <f t="shared" si="0"/>
        <v>3.0031576006423956E-2</v>
      </c>
      <c r="D27" s="122">
        <f t="shared" si="1"/>
        <v>6.5112743925345349</v>
      </c>
      <c r="E27" s="208">
        <f t="shared" si="2"/>
        <v>0.10558465449615179</v>
      </c>
      <c r="G27" s="162">
        <f t="shared" ref="G27:G36" si="8">20*LOG10(D27)</f>
        <v>16.273319947953656</v>
      </c>
      <c r="H27" s="150">
        <f t="shared" si="4"/>
        <v>-13.273319947953656</v>
      </c>
      <c r="I27" s="150">
        <f t="shared" si="5"/>
        <v>-27.448437523230744</v>
      </c>
      <c r="J27" s="203">
        <f t="shared" si="6"/>
        <v>-16.527983937544388</v>
      </c>
      <c r="K27" s="173">
        <v>0</v>
      </c>
    </row>
    <row r="28" spans="1:12">
      <c r="A28" s="207">
        <f>1/22</f>
        <v>4.5454545454545456E-2</v>
      </c>
      <c r="B28" s="122">
        <f t="shared" si="7"/>
        <v>0.15075567228888181</v>
      </c>
      <c r="C28" s="122">
        <f t="shared" si="0"/>
        <v>2.8937262380344608E-2</v>
      </c>
      <c r="D28" s="122">
        <f t="shared" si="1"/>
        <v>6.6332495807107996</v>
      </c>
      <c r="E28" s="208">
        <f t="shared" si="2"/>
        <v>0.10325911394829503</v>
      </c>
      <c r="G28" s="162">
        <f t="shared" si="8"/>
        <v>16.434526764861875</v>
      </c>
      <c r="H28" s="150">
        <f t="shared" si="4"/>
        <v>-13.434526764861875</v>
      </c>
      <c r="I28" s="150">
        <f t="shared" si="5"/>
        <v>-27.770851157047176</v>
      </c>
      <c r="J28" s="203">
        <f t="shared" si="6"/>
        <v>-16.721432117834247</v>
      </c>
      <c r="K28" s="173">
        <v>0</v>
      </c>
    </row>
    <row r="29" spans="1:12">
      <c r="A29" s="207">
        <f>1/23</f>
        <v>4.3478260869565216E-2</v>
      </c>
      <c r="B29" s="122">
        <f t="shared" si="7"/>
        <v>0.14744195615489714</v>
      </c>
      <c r="C29" s="122">
        <f t="shared" si="0"/>
        <v>2.7679120537720928E-2</v>
      </c>
      <c r="D29" s="122">
        <f t="shared" si="1"/>
        <v>6.7823299831252681</v>
      </c>
      <c r="E29" s="208">
        <f t="shared" si="2"/>
        <v>0.10054148627613584</v>
      </c>
      <c r="G29" s="162">
        <f t="shared" si="8"/>
        <v>16.62757831681574</v>
      </c>
      <c r="H29" s="150">
        <f t="shared" si="4"/>
        <v>-13.62757831681574</v>
      </c>
      <c r="I29" s="150">
        <f t="shared" si="5"/>
        <v>-28.156954260954912</v>
      </c>
      <c r="J29" s="203">
        <f t="shared" si="6"/>
        <v>-16.953093980178888</v>
      </c>
      <c r="K29" s="173">
        <v>0</v>
      </c>
    </row>
    <row r="30" spans="1:12">
      <c r="A30" s="207">
        <v>4.1617933723196901E-2</v>
      </c>
      <c r="B30" s="122">
        <f t="shared" si="7"/>
        <v>0.14425313466818823</v>
      </c>
      <c r="C30" s="122">
        <f t="shared" si="0"/>
        <v>2.6494799493270698E-2</v>
      </c>
      <c r="D30" s="122">
        <f t="shared" si="1"/>
        <v>6.9322583685977079</v>
      </c>
      <c r="E30" s="208">
        <f t="shared" si="2"/>
        <v>9.7937792562495365E-2</v>
      </c>
      <c r="G30" s="162">
        <f t="shared" si="8"/>
        <v>16.817494814147548</v>
      </c>
      <c r="H30" s="150">
        <f t="shared" si="4"/>
        <v>-13.817494814147548</v>
      </c>
      <c r="I30" s="150">
        <f t="shared" si="5"/>
        <v>-28.53678725561852</v>
      </c>
      <c r="J30" s="203">
        <f t="shared" si="6"/>
        <v>-17.180993776977054</v>
      </c>
      <c r="K30" s="173">
        <v>0</v>
      </c>
    </row>
    <row r="31" spans="1:12">
      <c r="A31" s="207">
        <f>1/25</f>
        <v>0.04</v>
      </c>
      <c r="B31" s="122">
        <f t="shared" si="7"/>
        <v>0.1414213562373095</v>
      </c>
      <c r="C31" s="122">
        <f t="shared" si="0"/>
        <v>2.5464790894703257E-2</v>
      </c>
      <c r="D31" s="122">
        <f t="shared" si="1"/>
        <v>7.0710678118654755</v>
      </c>
      <c r="E31" s="208">
        <f t="shared" si="2"/>
        <v>9.5635249979003689E-2</v>
      </c>
      <c r="G31" s="162">
        <f t="shared" si="8"/>
        <v>16.989700043360187</v>
      </c>
      <c r="H31" s="150">
        <f t="shared" si="4"/>
        <v>-13.989700043360187</v>
      </c>
      <c r="I31" s="150">
        <f t="shared" si="5"/>
        <v>-28.881197714043804</v>
      </c>
      <c r="J31" s="203">
        <f t="shared" si="6"/>
        <v>-17.387640052032229</v>
      </c>
      <c r="K31" s="173">
        <v>0</v>
      </c>
    </row>
    <row r="32" spans="1:12">
      <c r="A32" s="207">
        <f>1/26</f>
        <v>3.8461538461538464E-2</v>
      </c>
      <c r="B32" s="122">
        <f t="shared" si="7"/>
        <v>0.13867504905630729</v>
      </c>
      <c r="C32" s="122">
        <f t="shared" si="0"/>
        <v>2.4485375860291592E-2</v>
      </c>
      <c r="D32" s="122">
        <f t="shared" si="1"/>
        <v>7.2111025509279782</v>
      </c>
      <c r="E32" s="208">
        <f t="shared" si="2"/>
        <v>9.3410994069701006E-2</v>
      </c>
      <c r="G32" s="162">
        <f t="shared" si="8"/>
        <v>17.160033436347991</v>
      </c>
      <c r="H32" s="150">
        <f t="shared" si="4"/>
        <v>-14.160033436347991</v>
      </c>
      <c r="I32" s="150">
        <f t="shared" si="5"/>
        <v>-29.221864500019414</v>
      </c>
      <c r="J32" s="203">
        <f t="shared" si="6"/>
        <v>-17.592040123617586</v>
      </c>
      <c r="K32" s="173">
        <v>0</v>
      </c>
    </row>
    <row r="33" spans="1:11">
      <c r="A33" s="207">
        <f>1/27</f>
        <v>3.7037037037037035E-2</v>
      </c>
      <c r="B33" s="122">
        <f t="shared" si="7"/>
        <v>0.13608276348795434</v>
      </c>
      <c r="C33" s="122">
        <f t="shared" si="0"/>
        <v>2.3578510087688197E-2</v>
      </c>
      <c r="D33" s="122">
        <f t="shared" si="1"/>
        <v>7.3484692283495345</v>
      </c>
      <c r="E33" s="208">
        <f t="shared" si="2"/>
        <v>9.1319546084290312E-2</v>
      </c>
      <c r="G33" s="162">
        <f t="shared" si="8"/>
        <v>17.323937598229687</v>
      </c>
      <c r="H33" s="150">
        <f t="shared" si="4"/>
        <v>-14.323937598229687</v>
      </c>
      <c r="I33" s="150">
        <f t="shared" si="5"/>
        <v>-29.549672823782799</v>
      </c>
      <c r="J33" s="203">
        <f t="shared" si="6"/>
        <v>-17.788725117875622</v>
      </c>
      <c r="K33" s="173">
        <v>0</v>
      </c>
    </row>
    <row r="34" spans="1:11">
      <c r="A34" s="207">
        <f>1/28</f>
        <v>3.5714285714285712E-2</v>
      </c>
      <c r="B34" s="122">
        <f t="shared" si="7"/>
        <v>0.1336306209562122</v>
      </c>
      <c r="C34" s="122">
        <f t="shared" si="0"/>
        <v>2.2736420441699334E-2</v>
      </c>
      <c r="D34" s="122">
        <f t="shared" si="1"/>
        <v>7.4833147735478827</v>
      </c>
      <c r="E34" s="208">
        <f t="shared" si="2"/>
        <v>8.9348483112173027E-2</v>
      </c>
      <c r="G34" s="162">
        <f t="shared" si="8"/>
        <v>17.481880270062003</v>
      </c>
      <c r="H34" s="150">
        <f t="shared" si="4"/>
        <v>-14.481880270062003</v>
      </c>
      <c r="I34" s="150">
        <f t="shared" si="5"/>
        <v>-29.865558167447439</v>
      </c>
      <c r="J34" s="203">
        <f t="shared" si="6"/>
        <v>-17.978256324074401</v>
      </c>
      <c r="K34" s="173">
        <v>0</v>
      </c>
    </row>
    <row r="35" spans="1:11">
      <c r="A35" s="207">
        <f>1/29</f>
        <v>3.4482758620689655E-2</v>
      </c>
      <c r="B35" s="122">
        <f t="shared" si="7"/>
        <v>0.13130643285972254</v>
      </c>
      <c r="C35" s="122">
        <f t="shared" si="0"/>
        <v>2.1952405943709702E-2</v>
      </c>
      <c r="D35" s="122">
        <f t="shared" si="1"/>
        <v>7.6157731058639087</v>
      </c>
      <c r="E35" s="208">
        <f t="shared" si="2"/>
        <v>8.7486935413368688E-2</v>
      </c>
      <c r="G35" s="162">
        <f t="shared" si="8"/>
        <v>17.634279935629372</v>
      </c>
      <c r="H35" s="150">
        <f t="shared" si="4"/>
        <v>-14.634279935629372</v>
      </c>
      <c r="I35" s="150">
        <f t="shared" si="5"/>
        <v>-30.170357498582177</v>
      </c>
      <c r="J35" s="203">
        <f t="shared" si="6"/>
        <v>-18.161135922755246</v>
      </c>
      <c r="K35" s="173">
        <v>0</v>
      </c>
    </row>
    <row r="36" spans="1:11" ht="15.75" thickBot="1">
      <c r="A36" s="207">
        <f>1/30</f>
        <v>3.3333333333333333E-2</v>
      </c>
      <c r="B36" s="210">
        <f t="shared" si="7"/>
        <v>0.12909944487358055</v>
      </c>
      <c r="C36" s="210">
        <f t="shared" si="0"/>
        <v>2.1220659078919377E-2</v>
      </c>
      <c r="D36" s="210">
        <f t="shared" si="1"/>
        <v>7.745966692414834</v>
      </c>
      <c r="E36" s="194">
        <f t="shared" si="2"/>
        <v>8.5725346612584019E-2</v>
      </c>
      <c r="G36" s="165">
        <f t="shared" si="8"/>
        <v>17.781512503836435</v>
      </c>
      <c r="H36" s="204">
        <f t="shared" si="4"/>
        <v>-14.781512503836435</v>
      </c>
      <c r="I36" s="204">
        <f t="shared" si="5"/>
        <v>-30.464822634996302</v>
      </c>
      <c r="J36" s="205">
        <f t="shared" si="6"/>
        <v>-18.337815004603723</v>
      </c>
      <c r="K36" s="173">
        <v>0</v>
      </c>
    </row>
    <row r="37" spans="1:11">
      <c r="K37" s="173"/>
    </row>
    <row r="38" spans="1:11">
      <c r="K38" s="173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N35" sqref="N35"/>
    </sheetView>
  </sheetViews>
  <sheetFormatPr baseColWidth="10" defaultRowHeight="15"/>
  <cols>
    <col min="1" max="1" width="7.42578125" bestFit="1" customWidth="1"/>
    <col min="2" max="2" width="6.42578125" bestFit="1" customWidth="1"/>
    <col min="3" max="5" width="7" bestFit="1" customWidth="1"/>
    <col min="6" max="6" width="6.140625" bestFit="1" customWidth="1"/>
  </cols>
  <sheetData>
    <row r="1" spans="1:6">
      <c r="A1" t="s">
        <v>131</v>
      </c>
    </row>
    <row r="2" spans="1:6" ht="15.75" thickBot="1"/>
    <row r="3" spans="1:6" ht="15.75" thickBot="1">
      <c r="A3" s="211" t="s">
        <v>28</v>
      </c>
      <c r="B3" s="213" t="s">
        <v>133</v>
      </c>
      <c r="C3" s="197" t="s">
        <v>132</v>
      </c>
      <c r="D3" s="198" t="s">
        <v>134</v>
      </c>
      <c r="E3" s="199" t="s">
        <v>135</v>
      </c>
      <c r="F3" s="172" t="s">
        <v>136</v>
      </c>
    </row>
    <row r="4" spans="1:6" ht="15.75" thickBot="1">
      <c r="A4" s="26">
        <v>1</v>
      </c>
      <c r="B4" s="214">
        <f>10*LOG10(2/A4)</f>
        <v>3.0102999566398121</v>
      </c>
      <c r="C4" s="201">
        <f>10*LOG10(A4)</f>
        <v>0</v>
      </c>
      <c r="D4" s="201">
        <f>20*LOG10(A4)</f>
        <v>0</v>
      </c>
      <c r="E4" s="202">
        <f>12*LOG10(A4)</f>
        <v>0</v>
      </c>
      <c r="F4" s="173">
        <v>0</v>
      </c>
    </row>
    <row r="5" spans="1:6" ht="15.75" thickBot="1">
      <c r="A5" s="27">
        <v>0.5</v>
      </c>
      <c r="B5" s="214">
        <f t="shared" ref="B5:B33" si="0">10*LOG10(2/A5)</f>
        <v>6.0205999132796242</v>
      </c>
      <c r="C5" s="201">
        <f t="shared" ref="C5:C33" si="1">10*LOG10(A5)</f>
        <v>-3.0102999566398121</v>
      </c>
      <c r="D5" s="201">
        <f t="shared" ref="D5:D33" si="2">20*LOG10(A5)</f>
        <v>-6.0205999132796242</v>
      </c>
      <c r="E5" s="202">
        <f t="shared" ref="E5:E33" si="3">12*LOG10(A5)</f>
        <v>-3.6123599479677742</v>
      </c>
      <c r="F5" s="173">
        <v>0</v>
      </c>
    </row>
    <row r="6" spans="1:6" ht="15.75" thickBot="1">
      <c r="A6" s="27">
        <v>0.33333333333333331</v>
      </c>
      <c r="B6" s="214">
        <f t="shared" si="0"/>
        <v>7.7815125038364368</v>
      </c>
      <c r="C6" s="201">
        <f t="shared" si="1"/>
        <v>-4.7712125471966242</v>
      </c>
      <c r="D6" s="201">
        <f t="shared" si="2"/>
        <v>-9.5424250943932485</v>
      </c>
      <c r="E6" s="202">
        <f t="shared" si="3"/>
        <v>-5.7254550566359494</v>
      </c>
      <c r="F6" s="173">
        <v>0</v>
      </c>
    </row>
    <row r="7" spans="1:6" ht="15.75" thickBot="1">
      <c r="A7" s="27">
        <v>0.25</v>
      </c>
      <c r="B7" s="214">
        <f t="shared" si="0"/>
        <v>9.0308998699194358</v>
      </c>
      <c r="C7" s="201">
        <f t="shared" si="1"/>
        <v>-6.0205999132796242</v>
      </c>
      <c r="D7" s="201">
        <f t="shared" si="2"/>
        <v>-12.041199826559248</v>
      </c>
      <c r="E7" s="202">
        <f t="shared" si="3"/>
        <v>-7.2247198959355483</v>
      </c>
      <c r="F7" s="173">
        <v>0</v>
      </c>
    </row>
    <row r="8" spans="1:6" ht="15.75" thickBot="1">
      <c r="A8" s="27">
        <v>0.2</v>
      </c>
      <c r="B8" s="214">
        <f t="shared" si="0"/>
        <v>10</v>
      </c>
      <c r="C8" s="201">
        <f t="shared" si="1"/>
        <v>-6.9897000433601875</v>
      </c>
      <c r="D8" s="201">
        <f t="shared" si="2"/>
        <v>-13.979400086720375</v>
      </c>
      <c r="E8" s="202">
        <f t="shared" si="3"/>
        <v>-8.387640052032225</v>
      </c>
      <c r="F8" s="173">
        <v>0</v>
      </c>
    </row>
    <row r="9" spans="1:6" ht="15.75" thickBot="1">
      <c r="A9" s="27">
        <v>0.16666666666666666</v>
      </c>
      <c r="B9" s="214">
        <f t="shared" si="0"/>
        <v>10.791812460476249</v>
      </c>
      <c r="C9" s="201">
        <f t="shared" si="1"/>
        <v>-7.7815125038364368</v>
      </c>
      <c r="D9" s="201">
        <f t="shared" si="2"/>
        <v>-15.563025007672874</v>
      </c>
      <c r="E9" s="202">
        <f t="shared" si="3"/>
        <v>-9.3378150046037227</v>
      </c>
      <c r="F9" s="173">
        <v>0</v>
      </c>
    </row>
    <row r="10" spans="1:6" ht="15.75" thickBot="1">
      <c r="A10" s="27">
        <v>0.14285714285714285</v>
      </c>
      <c r="B10" s="214">
        <f t="shared" si="0"/>
        <v>11.46128035678238</v>
      </c>
      <c r="C10" s="201">
        <f t="shared" si="1"/>
        <v>-8.4509804001425675</v>
      </c>
      <c r="D10" s="201">
        <f t="shared" si="2"/>
        <v>-16.901960800285135</v>
      </c>
      <c r="E10" s="202">
        <f t="shared" si="3"/>
        <v>-10.141176480171081</v>
      </c>
      <c r="F10" s="173">
        <v>0</v>
      </c>
    </row>
    <row r="11" spans="1:6" ht="15.75" thickBot="1">
      <c r="A11" s="27">
        <v>0.125</v>
      </c>
      <c r="B11" s="214">
        <f t="shared" si="0"/>
        <v>12.041199826559248</v>
      </c>
      <c r="C11" s="201">
        <f t="shared" si="1"/>
        <v>-9.0308998699194358</v>
      </c>
      <c r="D11" s="201">
        <f t="shared" si="2"/>
        <v>-18.061799739838872</v>
      </c>
      <c r="E11" s="202">
        <f t="shared" si="3"/>
        <v>-10.837079843903322</v>
      </c>
      <c r="F11" s="173">
        <v>0</v>
      </c>
    </row>
    <row r="12" spans="1:6" ht="15.75" thickBot="1">
      <c r="A12" s="27">
        <v>0.1111111111111111</v>
      </c>
      <c r="B12" s="214">
        <f t="shared" si="0"/>
        <v>12.552725051033061</v>
      </c>
      <c r="C12" s="201">
        <f t="shared" si="1"/>
        <v>-9.5424250943932485</v>
      </c>
      <c r="D12" s="201">
        <f t="shared" si="2"/>
        <v>-19.084850188786497</v>
      </c>
      <c r="E12" s="202">
        <f t="shared" si="3"/>
        <v>-11.450910113271899</v>
      </c>
      <c r="F12" s="173">
        <v>0</v>
      </c>
    </row>
    <row r="13" spans="1:6" ht="15.75" thickBot="1">
      <c r="A13" s="28">
        <v>0.1</v>
      </c>
      <c r="B13" s="214">
        <f t="shared" si="0"/>
        <v>13.010299956639813</v>
      </c>
      <c r="C13" s="201">
        <f t="shared" si="1"/>
        <v>-10</v>
      </c>
      <c r="D13" s="201">
        <f t="shared" si="2"/>
        <v>-20</v>
      </c>
      <c r="E13" s="202">
        <f t="shared" si="3"/>
        <v>-12</v>
      </c>
      <c r="F13" s="173">
        <v>0</v>
      </c>
    </row>
    <row r="14" spans="1:6" ht="15.75" thickBot="1">
      <c r="A14" s="28">
        <v>9.0909090909090912E-2</v>
      </c>
      <c r="B14" s="214">
        <f t="shared" si="0"/>
        <v>13.424226808222063</v>
      </c>
      <c r="C14" s="201">
        <f t="shared" si="1"/>
        <v>-10.41392685158225</v>
      </c>
      <c r="D14" s="201">
        <f t="shared" si="2"/>
        <v>-20.8278537031645</v>
      </c>
      <c r="E14" s="202">
        <f t="shared" si="3"/>
        <v>-12.496712221898699</v>
      </c>
      <c r="F14" s="173">
        <v>0</v>
      </c>
    </row>
    <row r="15" spans="1:6" ht="15.75" thickBot="1">
      <c r="A15" s="28">
        <v>8.3333333333333329E-2</v>
      </c>
      <c r="B15" s="214">
        <f t="shared" si="0"/>
        <v>13.80211241711606</v>
      </c>
      <c r="C15" s="201">
        <f t="shared" si="1"/>
        <v>-10.791812460476249</v>
      </c>
      <c r="D15" s="201">
        <f t="shared" si="2"/>
        <v>-21.583624920952499</v>
      </c>
      <c r="E15" s="202">
        <f t="shared" si="3"/>
        <v>-12.950174952571498</v>
      </c>
      <c r="F15" s="173">
        <v>0</v>
      </c>
    </row>
    <row r="16" spans="1:6" ht="15.75" thickBot="1">
      <c r="A16" s="28">
        <v>7.6923076923076927E-2</v>
      </c>
      <c r="B16" s="214">
        <f t="shared" si="0"/>
        <v>14.14973347970818</v>
      </c>
      <c r="C16" s="201">
        <f t="shared" si="1"/>
        <v>-11.139433523068368</v>
      </c>
      <c r="D16" s="201">
        <f t="shared" si="2"/>
        <v>-22.278867046136735</v>
      </c>
      <c r="E16" s="202">
        <f t="shared" si="3"/>
        <v>-13.36732022768204</v>
      </c>
      <c r="F16" s="173">
        <v>0</v>
      </c>
    </row>
    <row r="17" spans="1:6" ht="15.75" thickBot="1">
      <c r="A17" s="28">
        <v>7.1428571428571425E-2</v>
      </c>
      <c r="B17" s="214">
        <f t="shared" si="0"/>
        <v>14.471580313422193</v>
      </c>
      <c r="C17" s="201">
        <f t="shared" si="1"/>
        <v>-11.46128035678238</v>
      </c>
      <c r="D17" s="201">
        <f t="shared" si="2"/>
        <v>-22.92256071356476</v>
      </c>
      <c r="E17" s="202">
        <f t="shared" si="3"/>
        <v>-13.753536428138855</v>
      </c>
      <c r="F17" s="173">
        <v>0</v>
      </c>
    </row>
    <row r="18" spans="1:6" ht="15.75" thickBot="1">
      <c r="A18" s="28">
        <v>6.6666666666666666E-2</v>
      </c>
      <c r="B18" s="214">
        <f t="shared" si="0"/>
        <v>14.771212547196624</v>
      </c>
      <c r="C18" s="201">
        <f t="shared" si="1"/>
        <v>-11.760912590556813</v>
      </c>
      <c r="D18" s="201">
        <f t="shared" si="2"/>
        <v>-23.521825181113627</v>
      </c>
      <c r="E18" s="202">
        <f t="shared" si="3"/>
        <v>-14.113095108668176</v>
      </c>
      <c r="F18" s="173">
        <v>0</v>
      </c>
    </row>
    <row r="19" spans="1:6" ht="15.75" thickBot="1">
      <c r="A19" s="28">
        <v>6.25E-2</v>
      </c>
      <c r="B19" s="214">
        <f t="shared" si="0"/>
        <v>15.051499783199061</v>
      </c>
      <c r="C19" s="201">
        <f t="shared" si="1"/>
        <v>-12.041199826559248</v>
      </c>
      <c r="D19" s="201">
        <f t="shared" si="2"/>
        <v>-24.082399653118497</v>
      </c>
      <c r="E19" s="202">
        <f t="shared" si="3"/>
        <v>-14.449439791871097</v>
      </c>
      <c r="F19" s="173">
        <v>0</v>
      </c>
    </row>
    <row r="20" spans="1:6" ht="15.75" thickBot="1">
      <c r="A20" s="28">
        <v>5.8823529411764705E-2</v>
      </c>
      <c r="B20" s="214">
        <f t="shared" si="0"/>
        <v>15.314789170422552</v>
      </c>
      <c r="C20" s="201">
        <f t="shared" si="1"/>
        <v>-12.304489213782739</v>
      </c>
      <c r="D20" s="201">
        <f t="shared" si="2"/>
        <v>-24.608978427565479</v>
      </c>
      <c r="E20" s="202">
        <f t="shared" si="3"/>
        <v>-14.765387056539286</v>
      </c>
      <c r="F20" s="173">
        <v>0</v>
      </c>
    </row>
    <row r="21" spans="1:6" ht="15.75" thickBot="1">
      <c r="A21" s="28">
        <v>5.5555555555555552E-2</v>
      </c>
      <c r="B21" s="214">
        <f t="shared" si="0"/>
        <v>15.563025007672874</v>
      </c>
      <c r="C21" s="201">
        <f t="shared" si="1"/>
        <v>-12.552725051033061</v>
      </c>
      <c r="D21" s="201">
        <f t="shared" si="2"/>
        <v>-25.105450102066122</v>
      </c>
      <c r="E21" s="202">
        <f t="shared" si="3"/>
        <v>-15.063270061239672</v>
      </c>
      <c r="F21" s="173">
        <v>0</v>
      </c>
    </row>
    <row r="22" spans="1:6" ht="15.75" thickBot="1">
      <c r="A22" s="28">
        <v>5.2631578947368418E-2</v>
      </c>
      <c r="B22" s="214">
        <f t="shared" si="0"/>
        <v>15.797835966168101</v>
      </c>
      <c r="C22" s="201">
        <f t="shared" si="1"/>
        <v>-12.78753600952829</v>
      </c>
      <c r="D22" s="201">
        <f t="shared" si="2"/>
        <v>-25.575072019056581</v>
      </c>
      <c r="E22" s="202">
        <f t="shared" si="3"/>
        <v>-15.34504321143395</v>
      </c>
      <c r="F22" s="173">
        <v>0</v>
      </c>
    </row>
    <row r="23" spans="1:6" ht="15.75" thickBot="1">
      <c r="A23" s="206">
        <v>0.05</v>
      </c>
      <c r="B23" s="214">
        <f t="shared" si="0"/>
        <v>16.020599913279622</v>
      </c>
      <c r="C23" s="201">
        <f t="shared" si="1"/>
        <v>-13.010299956639813</v>
      </c>
      <c r="D23" s="201">
        <f t="shared" si="2"/>
        <v>-26.020599913279625</v>
      </c>
      <c r="E23" s="202">
        <f t="shared" si="3"/>
        <v>-15.612359947967775</v>
      </c>
      <c r="F23" s="173">
        <v>0</v>
      </c>
    </row>
    <row r="24" spans="1:6" ht="15.75" thickBot="1">
      <c r="A24" s="207">
        <v>4.7173489278752499E-2</v>
      </c>
      <c r="B24" s="214">
        <f t="shared" si="0"/>
        <v>16.273319947953656</v>
      </c>
      <c r="C24" s="201">
        <f t="shared" si="1"/>
        <v>-13.263019991313845</v>
      </c>
      <c r="D24" s="201">
        <f t="shared" si="2"/>
        <v>-26.52603998262769</v>
      </c>
      <c r="E24" s="202">
        <f t="shared" si="3"/>
        <v>-15.915623989576613</v>
      </c>
      <c r="F24" s="173">
        <v>0</v>
      </c>
    </row>
    <row r="25" spans="1:6" ht="15.75" thickBot="1">
      <c r="A25" s="207">
        <f>1/22</f>
        <v>4.5454545454545456E-2</v>
      </c>
      <c r="B25" s="214">
        <f t="shared" si="0"/>
        <v>16.434526764861875</v>
      </c>
      <c r="C25" s="201">
        <f t="shared" si="1"/>
        <v>-13.424226808222063</v>
      </c>
      <c r="D25" s="201">
        <f t="shared" si="2"/>
        <v>-26.848453616444125</v>
      </c>
      <c r="E25" s="202">
        <f t="shared" si="3"/>
        <v>-16.109072169866472</v>
      </c>
      <c r="F25" s="173">
        <v>0</v>
      </c>
    </row>
    <row r="26" spans="1:6" ht="15.75" thickBot="1">
      <c r="A26" s="207">
        <f>1/23</f>
        <v>4.3478260869565216E-2</v>
      </c>
      <c r="B26" s="214">
        <f t="shared" si="0"/>
        <v>16.62757831681574</v>
      </c>
      <c r="C26" s="201">
        <f t="shared" si="1"/>
        <v>-13.617278360175929</v>
      </c>
      <c r="D26" s="201">
        <f t="shared" si="2"/>
        <v>-27.234556720351858</v>
      </c>
      <c r="E26" s="202">
        <f t="shared" si="3"/>
        <v>-16.340734032211113</v>
      </c>
      <c r="F26" s="173">
        <v>0</v>
      </c>
    </row>
    <row r="27" spans="1:6" ht="15.75" thickBot="1">
      <c r="A27" s="207">
        <v>4.1617933723196901E-2</v>
      </c>
      <c r="B27" s="214">
        <f t="shared" si="0"/>
        <v>16.817494814147548</v>
      </c>
      <c r="C27" s="201">
        <f t="shared" si="1"/>
        <v>-13.807194857507735</v>
      </c>
      <c r="D27" s="201">
        <f t="shared" si="2"/>
        <v>-27.61438971501547</v>
      </c>
      <c r="E27" s="202">
        <f t="shared" si="3"/>
        <v>-16.568633829009279</v>
      </c>
      <c r="F27" s="173">
        <v>0</v>
      </c>
    </row>
    <row r="28" spans="1:6" ht="15.75" thickBot="1">
      <c r="A28" s="207">
        <f>1/25</f>
        <v>0.04</v>
      </c>
      <c r="B28" s="214">
        <f t="shared" si="0"/>
        <v>16.989700043360187</v>
      </c>
      <c r="C28" s="201">
        <f t="shared" si="1"/>
        <v>-13.979400086720375</v>
      </c>
      <c r="D28" s="201">
        <f t="shared" si="2"/>
        <v>-27.95880017344075</v>
      </c>
      <c r="E28" s="202">
        <f t="shared" si="3"/>
        <v>-16.77528010406445</v>
      </c>
      <c r="F28" s="173">
        <v>0</v>
      </c>
    </row>
    <row r="29" spans="1:6" ht="15.75" thickBot="1">
      <c r="A29" s="207">
        <f>1/26</f>
        <v>3.8461538461538464E-2</v>
      </c>
      <c r="B29" s="214">
        <f t="shared" si="0"/>
        <v>17.160033436347991</v>
      </c>
      <c r="C29" s="201">
        <f t="shared" si="1"/>
        <v>-14.14973347970818</v>
      </c>
      <c r="D29" s="201">
        <f t="shared" si="2"/>
        <v>-28.29946695941636</v>
      </c>
      <c r="E29" s="202">
        <f t="shared" si="3"/>
        <v>-16.979680175649815</v>
      </c>
      <c r="F29" s="173">
        <v>0</v>
      </c>
    </row>
    <row r="30" spans="1:6" ht="15.75" thickBot="1">
      <c r="A30" s="207">
        <f>1/27</f>
        <v>3.7037037037037035E-2</v>
      </c>
      <c r="B30" s="214">
        <f t="shared" si="0"/>
        <v>17.323937598229687</v>
      </c>
      <c r="C30" s="201">
        <f t="shared" si="1"/>
        <v>-14.313637641589875</v>
      </c>
      <c r="D30" s="201">
        <f t="shared" si="2"/>
        <v>-28.627275283179749</v>
      </c>
      <c r="E30" s="202">
        <f t="shared" si="3"/>
        <v>-17.176365169907847</v>
      </c>
      <c r="F30" s="173">
        <v>0</v>
      </c>
    </row>
    <row r="31" spans="1:6" ht="15.75" thickBot="1">
      <c r="A31" s="207">
        <f>1/28</f>
        <v>3.5714285714285712E-2</v>
      </c>
      <c r="B31" s="214">
        <f t="shared" si="0"/>
        <v>17.481880270062003</v>
      </c>
      <c r="C31" s="201">
        <f t="shared" si="1"/>
        <v>-14.471580313422193</v>
      </c>
      <c r="D31" s="201">
        <f t="shared" si="2"/>
        <v>-28.943160626844385</v>
      </c>
      <c r="E31" s="202">
        <f t="shared" si="3"/>
        <v>-17.36589637610663</v>
      </c>
      <c r="F31" s="173">
        <v>0</v>
      </c>
    </row>
    <row r="32" spans="1:6" ht="15.75" thickBot="1">
      <c r="A32" s="207">
        <f>1/29</f>
        <v>3.4482758620689655E-2</v>
      </c>
      <c r="B32" s="214">
        <f t="shared" si="0"/>
        <v>17.634279935629372</v>
      </c>
      <c r="C32" s="201">
        <f t="shared" si="1"/>
        <v>-14.62397997898956</v>
      </c>
      <c r="D32" s="201">
        <f t="shared" si="2"/>
        <v>-29.24795995797912</v>
      </c>
      <c r="E32" s="202">
        <f t="shared" si="3"/>
        <v>-17.548775974787475</v>
      </c>
      <c r="F32" s="173">
        <v>0</v>
      </c>
    </row>
    <row r="33" spans="1:6">
      <c r="A33" s="207">
        <f>1/30</f>
        <v>3.3333333333333333E-2</v>
      </c>
      <c r="B33" s="214">
        <f t="shared" si="0"/>
        <v>17.781512503836435</v>
      </c>
      <c r="C33" s="201">
        <f t="shared" si="1"/>
        <v>-14.771212547196624</v>
      </c>
      <c r="D33" s="201">
        <f t="shared" si="2"/>
        <v>-29.542425094393248</v>
      </c>
      <c r="E33" s="202">
        <f t="shared" si="3"/>
        <v>-17.725455056635948</v>
      </c>
      <c r="F33" s="173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U375"/>
  <sheetViews>
    <sheetView topLeftCell="A13" workbookViewId="0">
      <selection activeCell="C4" sqref="C4"/>
    </sheetView>
  </sheetViews>
  <sheetFormatPr baseColWidth="10" defaultRowHeight="12.75"/>
  <cols>
    <col min="1" max="1" width="7.85546875" style="3" bestFit="1" customWidth="1"/>
    <col min="2" max="2" width="6.140625" style="3" customWidth="1"/>
    <col min="3" max="4" width="6.5703125" style="3" customWidth="1"/>
    <col min="5" max="6" width="6.42578125" style="3" customWidth="1"/>
    <col min="7" max="7" width="6.28515625" style="3" customWidth="1"/>
    <col min="8" max="10" width="6.7109375" style="3" bestFit="1" customWidth="1"/>
    <col min="11" max="21" width="7.5703125" style="3" bestFit="1" customWidth="1"/>
    <col min="22" max="16384" width="11.42578125" style="3"/>
  </cols>
  <sheetData>
    <row r="2" spans="1:21">
      <c r="B2" s="3" t="s">
        <v>63</v>
      </c>
    </row>
    <row r="3" spans="1:21" ht="13.5" thickBot="1"/>
    <row r="4" spans="1:21" ht="13.5" thickBot="1">
      <c r="A4" s="105" t="s">
        <v>20</v>
      </c>
      <c r="B4" s="119">
        <v>1</v>
      </c>
      <c r="C4" s="101">
        <v>0.5</v>
      </c>
      <c r="D4" s="101">
        <v>0.33333333333333331</v>
      </c>
      <c r="E4" s="101">
        <v>0.25</v>
      </c>
      <c r="F4" s="101">
        <v>0.2</v>
      </c>
      <c r="G4" s="101">
        <v>0.16666666666666666</v>
      </c>
      <c r="H4" s="101">
        <v>0.14285714285714285</v>
      </c>
      <c r="I4" s="101">
        <v>0.125</v>
      </c>
      <c r="J4" s="101">
        <v>0.1111111111111111</v>
      </c>
      <c r="K4" s="102">
        <v>0.1</v>
      </c>
      <c r="L4" s="103">
        <v>9.0909090909090912E-2</v>
      </c>
      <c r="M4" s="103">
        <v>8.3333333333333329E-2</v>
      </c>
      <c r="N4" s="103">
        <v>7.6923076923076927E-2</v>
      </c>
      <c r="O4" s="103">
        <v>7.1428571428571425E-2</v>
      </c>
      <c r="P4" s="103">
        <v>6.6666666666666666E-2</v>
      </c>
      <c r="Q4" s="103">
        <v>6.25E-2</v>
      </c>
      <c r="R4" s="103">
        <v>5.8823529411764705E-2</v>
      </c>
      <c r="S4" s="103">
        <v>5.5555555555555552E-2</v>
      </c>
      <c r="T4" s="103">
        <v>5.2631578947368418E-2</v>
      </c>
      <c r="U4" s="104">
        <v>0.05</v>
      </c>
    </row>
    <row r="5" spans="1:21">
      <c r="A5" s="106" t="s">
        <v>21</v>
      </c>
      <c r="B5" s="93">
        <f>AVERAGE(B15:B374)</f>
        <v>1</v>
      </c>
      <c r="C5" s="109">
        <f>AVERAGE(C15:C374)</f>
        <v>0.5</v>
      </c>
      <c r="D5" s="109">
        <f t="shared" ref="D5:U5" si="0">AVERAGE(D15:D374)</f>
        <v>0.33333333333333331</v>
      </c>
      <c r="E5" s="109">
        <f t="shared" si="0"/>
        <v>0.25</v>
      </c>
      <c r="F5" s="109">
        <f t="shared" si="0"/>
        <v>0.2</v>
      </c>
      <c r="G5" s="109">
        <f t="shared" si="0"/>
        <v>0.16388888888888889</v>
      </c>
      <c r="H5" s="109">
        <f t="shared" si="0"/>
        <v>0.14166666666666666</v>
      </c>
      <c r="I5" s="109">
        <f t="shared" si="0"/>
        <v>0.125</v>
      </c>
      <c r="J5" s="109">
        <f t="shared" si="0"/>
        <v>0.1111111111111111</v>
      </c>
      <c r="K5" s="109">
        <f t="shared" si="0"/>
        <v>0.1</v>
      </c>
      <c r="L5" s="109">
        <f t="shared" si="0"/>
        <v>9.166666666666666E-2</v>
      </c>
      <c r="M5" s="109">
        <f t="shared" si="0"/>
        <v>8.3333333333333329E-2</v>
      </c>
      <c r="N5" s="109">
        <f t="shared" si="0"/>
        <v>7.7777777777777779E-2</v>
      </c>
      <c r="O5" s="109">
        <f t="shared" si="0"/>
        <v>7.2222222222222215E-2</v>
      </c>
      <c r="P5" s="109">
        <f t="shared" si="0"/>
        <v>6.6666666666666666E-2</v>
      </c>
      <c r="Q5" s="109">
        <f t="shared" si="0"/>
        <v>6.1111111111111109E-2</v>
      </c>
      <c r="R5" s="109">
        <f t="shared" si="0"/>
        <v>5.8333333333333334E-2</v>
      </c>
      <c r="S5" s="109">
        <f t="shared" si="0"/>
        <v>5.5555555555555552E-2</v>
      </c>
      <c r="T5" s="109">
        <f t="shared" si="0"/>
        <v>5.2777777777777778E-2</v>
      </c>
      <c r="U5" s="110">
        <f t="shared" si="0"/>
        <v>0.05</v>
      </c>
    </row>
    <row r="6" spans="1:21">
      <c r="A6" s="107" t="s">
        <v>22</v>
      </c>
      <c r="B6" s="111">
        <f>SQRT(AVERAGE(B15:B374))</f>
        <v>1</v>
      </c>
      <c r="C6" s="4">
        <f t="shared" ref="C6:U6" si="1">SQRT(AVERAGE(C15:C374))</f>
        <v>0.70710678118654757</v>
      </c>
      <c r="D6" s="4">
        <f t="shared" si="1"/>
        <v>0.57735026918962573</v>
      </c>
      <c r="E6" s="4">
        <f t="shared" si="1"/>
        <v>0.5</v>
      </c>
      <c r="F6" s="91">
        <f t="shared" si="1"/>
        <v>0.44721359549995793</v>
      </c>
      <c r="G6" s="91">
        <f t="shared" si="1"/>
        <v>0.40483192671637064</v>
      </c>
      <c r="H6" s="91">
        <f t="shared" si="1"/>
        <v>0.3763863263545405</v>
      </c>
      <c r="I6" s="91">
        <f t="shared" si="1"/>
        <v>0.35355339059327379</v>
      </c>
      <c r="J6" s="91">
        <f t="shared" si="1"/>
        <v>0.33333333333333331</v>
      </c>
      <c r="K6" s="91">
        <f t="shared" si="1"/>
        <v>0.31622776601683794</v>
      </c>
      <c r="L6" s="91">
        <f t="shared" si="1"/>
        <v>0.30276503540974914</v>
      </c>
      <c r="M6" s="91">
        <f t="shared" si="1"/>
        <v>0.28867513459481287</v>
      </c>
      <c r="N6" s="91">
        <f t="shared" si="1"/>
        <v>0.27888667551135854</v>
      </c>
      <c r="O6" s="91">
        <f t="shared" si="1"/>
        <v>0.26874192494328497</v>
      </c>
      <c r="P6" s="91">
        <f t="shared" si="1"/>
        <v>0.2581988897471611</v>
      </c>
      <c r="Q6" s="91">
        <f t="shared" si="1"/>
        <v>0.2472066162365221</v>
      </c>
      <c r="R6" s="91">
        <f t="shared" si="1"/>
        <v>0.24152294576982397</v>
      </c>
      <c r="S6" s="91">
        <f t="shared" si="1"/>
        <v>0.23570226039551584</v>
      </c>
      <c r="T6" s="91">
        <f t="shared" si="1"/>
        <v>0.22973414586817037</v>
      </c>
      <c r="U6" s="112">
        <f t="shared" si="1"/>
        <v>0.22360679774997896</v>
      </c>
    </row>
    <row r="7" spans="1:21">
      <c r="A7" s="107" t="s">
        <v>23</v>
      </c>
      <c r="B7" s="111">
        <f>B6/B5</f>
        <v>1</v>
      </c>
      <c r="C7" s="5">
        <f t="shared" ref="C7:I7" si="2">C6/C5</f>
        <v>1.4142135623730951</v>
      </c>
      <c r="D7" s="5">
        <f t="shared" si="2"/>
        <v>1.7320508075688772</v>
      </c>
      <c r="E7" s="5">
        <f t="shared" si="2"/>
        <v>2</v>
      </c>
      <c r="F7" s="5">
        <f t="shared" si="2"/>
        <v>2.2360679774997894</v>
      </c>
      <c r="G7" s="5">
        <f t="shared" si="2"/>
        <v>2.4701609087778547</v>
      </c>
      <c r="H7" s="5">
        <f t="shared" si="2"/>
        <v>2.6568446566202861</v>
      </c>
      <c r="I7" s="5">
        <f t="shared" si="2"/>
        <v>2.8284271247461903</v>
      </c>
      <c r="J7" s="5">
        <f>J6/J5</f>
        <v>3</v>
      </c>
      <c r="K7" s="5">
        <f t="shared" ref="K7:U7" si="3">K6/K5</f>
        <v>3.1622776601683791</v>
      </c>
      <c r="L7" s="5">
        <f t="shared" si="3"/>
        <v>3.3028912953790819</v>
      </c>
      <c r="M7" s="5">
        <f t="shared" si="3"/>
        <v>3.4641016151377544</v>
      </c>
      <c r="N7" s="5">
        <f t="shared" si="3"/>
        <v>3.5856858280031814</v>
      </c>
      <c r="O7" s="5">
        <f t="shared" si="3"/>
        <v>3.7210420376762539</v>
      </c>
      <c r="P7" s="5">
        <f t="shared" si="3"/>
        <v>3.8729833462074166</v>
      </c>
      <c r="Q7" s="5">
        <f t="shared" si="3"/>
        <v>4.0451991747794525</v>
      </c>
      <c r="R7" s="5">
        <f t="shared" si="3"/>
        <v>4.1403933560541253</v>
      </c>
      <c r="S7" s="5">
        <f t="shared" si="3"/>
        <v>4.2426406871192857</v>
      </c>
      <c r="T7" s="5">
        <f t="shared" si="3"/>
        <v>4.35285750066007</v>
      </c>
      <c r="U7" s="113">
        <f t="shared" si="3"/>
        <v>4.4721359549995787</v>
      </c>
    </row>
    <row r="8" spans="1:21">
      <c r="A8" s="107" t="s">
        <v>24</v>
      </c>
      <c r="B8" s="111">
        <f>1/B6</f>
        <v>1</v>
      </c>
      <c r="C8" s="5">
        <f t="shared" ref="C8:I8" si="4">1/C6</f>
        <v>1.4142135623730949</v>
      </c>
      <c r="D8" s="5">
        <f t="shared" si="4"/>
        <v>1.7320508075688774</v>
      </c>
      <c r="E8" s="5">
        <f t="shared" si="4"/>
        <v>2</v>
      </c>
      <c r="F8" s="5">
        <f t="shared" si="4"/>
        <v>2.2360679774997898</v>
      </c>
      <c r="G8" s="5">
        <f t="shared" si="4"/>
        <v>2.4701609087778547</v>
      </c>
      <c r="H8" s="5">
        <f t="shared" si="4"/>
        <v>2.6568446566202857</v>
      </c>
      <c r="I8" s="5">
        <f t="shared" si="4"/>
        <v>2.8284271247461898</v>
      </c>
      <c r="J8" s="5">
        <f t="shared" ref="J8:U8" si="5">1/J6</f>
        <v>3</v>
      </c>
      <c r="K8" s="5">
        <f t="shared" si="5"/>
        <v>3.1622776601683791</v>
      </c>
      <c r="L8" s="5">
        <f t="shared" si="5"/>
        <v>3.3028912953790823</v>
      </c>
      <c r="M8" s="5">
        <f t="shared" si="5"/>
        <v>3.4641016151377548</v>
      </c>
      <c r="N8" s="5">
        <f t="shared" si="5"/>
        <v>3.5856858280031805</v>
      </c>
      <c r="O8" s="5">
        <f t="shared" si="5"/>
        <v>3.7210420376762539</v>
      </c>
      <c r="P8" s="5">
        <f t="shared" si="5"/>
        <v>3.8729833462074175</v>
      </c>
      <c r="Q8" s="5">
        <f t="shared" si="5"/>
        <v>4.0451991747794525</v>
      </c>
      <c r="R8" s="5">
        <f t="shared" si="5"/>
        <v>4.1403933560541253</v>
      </c>
      <c r="S8" s="5">
        <f t="shared" si="5"/>
        <v>4.2426406871192848</v>
      </c>
      <c r="T8" s="5">
        <f t="shared" si="5"/>
        <v>4.35285750066007</v>
      </c>
      <c r="U8" s="113">
        <f t="shared" si="5"/>
        <v>4.4721359549995796</v>
      </c>
    </row>
    <row r="9" spans="1:21" ht="13.5" thickBot="1">
      <c r="A9" s="108" t="s">
        <v>35</v>
      </c>
      <c r="B9" s="114">
        <f>SQRT(B4)</f>
        <v>1</v>
      </c>
      <c r="C9" s="115">
        <f>SQRT(C4)</f>
        <v>0.70710678118654757</v>
      </c>
      <c r="D9" s="115">
        <f t="shared" ref="D9:U9" si="6">SQRT(D4)</f>
        <v>0.57735026918962573</v>
      </c>
      <c r="E9" s="115">
        <f t="shared" si="6"/>
        <v>0.5</v>
      </c>
      <c r="F9" s="116">
        <f t="shared" si="6"/>
        <v>0.44721359549995793</v>
      </c>
      <c r="G9" s="116">
        <f t="shared" si="6"/>
        <v>0.40824829046386302</v>
      </c>
      <c r="H9" s="116">
        <f t="shared" si="6"/>
        <v>0.3779644730092272</v>
      </c>
      <c r="I9" s="116">
        <f t="shared" si="6"/>
        <v>0.35355339059327379</v>
      </c>
      <c r="J9" s="116">
        <f t="shared" si="6"/>
        <v>0.33333333333333331</v>
      </c>
      <c r="K9" s="116">
        <f t="shared" si="6"/>
        <v>0.31622776601683794</v>
      </c>
      <c r="L9" s="116">
        <f t="shared" si="6"/>
        <v>0.30151134457776363</v>
      </c>
      <c r="M9" s="116">
        <f t="shared" si="6"/>
        <v>0.28867513459481287</v>
      </c>
      <c r="N9" s="116">
        <f t="shared" si="6"/>
        <v>0.27735009811261457</v>
      </c>
      <c r="O9" s="116">
        <f t="shared" si="6"/>
        <v>0.2672612419124244</v>
      </c>
      <c r="P9" s="116">
        <f t="shared" si="6"/>
        <v>0.2581988897471611</v>
      </c>
      <c r="Q9" s="115">
        <f t="shared" si="6"/>
        <v>0.25</v>
      </c>
      <c r="R9" s="116">
        <f t="shared" si="6"/>
        <v>0.24253562503633297</v>
      </c>
      <c r="S9" s="116">
        <f t="shared" si="6"/>
        <v>0.23570226039551584</v>
      </c>
      <c r="T9" s="116">
        <f t="shared" si="6"/>
        <v>0.22941573387056177</v>
      </c>
      <c r="U9" s="117">
        <f t="shared" si="6"/>
        <v>0.22360679774997896</v>
      </c>
    </row>
    <row r="10" spans="1:21">
      <c r="A10" s="12" t="s">
        <v>36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</row>
    <row r="11" spans="1:21">
      <c r="A11" s="4" t="s">
        <v>65</v>
      </c>
      <c r="B11" s="4"/>
      <c r="C11" s="5">
        <f>C13/360</f>
        <v>0.5</v>
      </c>
      <c r="D11" s="5">
        <f t="shared" ref="D11:U11" si="7">D13/360</f>
        <v>0.33333333333333331</v>
      </c>
      <c r="E11" s="5">
        <f t="shared" si="7"/>
        <v>0.25</v>
      </c>
      <c r="F11" s="5">
        <f t="shared" si="7"/>
        <v>0.2</v>
      </c>
      <c r="G11" s="5">
        <f t="shared" si="7"/>
        <v>0.16666666666666666</v>
      </c>
      <c r="H11" s="5">
        <f t="shared" si="7"/>
        <v>0.14305555555555555</v>
      </c>
      <c r="I11" s="5">
        <f t="shared" si="7"/>
        <v>0.125</v>
      </c>
      <c r="J11" s="5">
        <f t="shared" si="7"/>
        <v>0.1111111111111111</v>
      </c>
      <c r="K11" s="5">
        <f t="shared" si="7"/>
        <v>0.1</v>
      </c>
      <c r="L11" s="5">
        <f t="shared" si="7"/>
        <v>9.0833333333333335E-2</v>
      </c>
      <c r="M11" s="5">
        <f t="shared" si="7"/>
        <v>8.3333333333333329E-2</v>
      </c>
      <c r="N11" s="5">
        <f t="shared" si="7"/>
        <v>7.6666666666666675E-2</v>
      </c>
      <c r="O11" s="5">
        <f t="shared" si="7"/>
        <v>7.1388888888888891E-2</v>
      </c>
      <c r="P11" s="5">
        <f t="shared" si="7"/>
        <v>6.6666666666666666E-2</v>
      </c>
      <c r="Q11" s="5">
        <f t="shared" si="7"/>
        <v>6.25E-2</v>
      </c>
      <c r="R11" s="5">
        <f t="shared" si="7"/>
        <v>5.8611111111111114E-2</v>
      </c>
      <c r="S11" s="5">
        <f t="shared" si="7"/>
        <v>5.5555555555555552E-2</v>
      </c>
      <c r="T11" s="5">
        <f t="shared" si="7"/>
        <v>5.2499999999999998E-2</v>
      </c>
      <c r="U11" s="5">
        <f t="shared" si="7"/>
        <v>0.05</v>
      </c>
    </row>
    <row r="12" spans="1:21" ht="13.5" thickBot="1"/>
    <row r="13" spans="1:21">
      <c r="A13" s="118" t="s">
        <v>11</v>
      </c>
      <c r="B13" s="129">
        <v>360</v>
      </c>
      <c r="C13" s="129">
        <v>180</v>
      </c>
      <c r="D13" s="129">
        <v>120</v>
      </c>
      <c r="E13" s="129">
        <v>90</v>
      </c>
      <c r="F13" s="129">
        <v>72</v>
      </c>
      <c r="G13" s="129">
        <v>60</v>
      </c>
      <c r="H13" s="129">
        <v>51.5</v>
      </c>
      <c r="I13" s="129">
        <v>45</v>
      </c>
      <c r="J13" s="129">
        <v>40</v>
      </c>
      <c r="K13" s="129">
        <v>36</v>
      </c>
      <c r="L13" s="129">
        <v>32.700000000000003</v>
      </c>
      <c r="M13" s="129">
        <v>30</v>
      </c>
      <c r="N13" s="129">
        <v>27.6</v>
      </c>
      <c r="O13" s="129">
        <v>25.7</v>
      </c>
      <c r="P13" s="129">
        <v>24</v>
      </c>
      <c r="Q13" s="129">
        <v>22.5</v>
      </c>
      <c r="R13" s="129">
        <v>21.1</v>
      </c>
      <c r="S13" s="129">
        <v>20</v>
      </c>
      <c r="T13" s="129">
        <v>18.899999999999999</v>
      </c>
      <c r="U13" s="130">
        <v>18</v>
      </c>
    </row>
    <row r="14" spans="1:21">
      <c r="A14" s="94" t="s">
        <v>0</v>
      </c>
      <c r="B14" s="4" t="s">
        <v>12</v>
      </c>
      <c r="C14" s="4" t="s">
        <v>18</v>
      </c>
      <c r="D14" s="4" t="s">
        <v>19</v>
      </c>
      <c r="E14" s="4" t="s">
        <v>13</v>
      </c>
      <c r="F14" s="4" t="s">
        <v>14</v>
      </c>
      <c r="G14" s="4" t="s">
        <v>15</v>
      </c>
      <c r="H14" s="4" t="s">
        <v>16</v>
      </c>
      <c r="I14" s="4" t="s">
        <v>17</v>
      </c>
      <c r="J14" s="4" t="s">
        <v>25</v>
      </c>
      <c r="K14" s="4" t="s">
        <v>26</v>
      </c>
      <c r="L14" s="4" t="s">
        <v>53</v>
      </c>
      <c r="M14" s="4" t="s">
        <v>54</v>
      </c>
      <c r="N14" s="4" t="s">
        <v>55</v>
      </c>
      <c r="O14" s="4" t="s">
        <v>56</v>
      </c>
      <c r="P14" s="4" t="s">
        <v>57</v>
      </c>
      <c r="Q14" s="4" t="s">
        <v>58</v>
      </c>
      <c r="R14" s="4" t="s">
        <v>59</v>
      </c>
      <c r="S14" s="4" t="s">
        <v>60</v>
      </c>
      <c r="T14" s="4" t="s">
        <v>61</v>
      </c>
      <c r="U14" s="95" t="s">
        <v>62</v>
      </c>
    </row>
    <row r="15" spans="1:21">
      <c r="A15" s="96">
        <v>0</v>
      </c>
      <c r="B15" s="92">
        <v>1</v>
      </c>
      <c r="C15" s="92">
        <v>1</v>
      </c>
      <c r="D15" s="92">
        <v>1</v>
      </c>
      <c r="E15" s="92">
        <v>1</v>
      </c>
      <c r="F15" s="92">
        <v>1</v>
      </c>
      <c r="G15" s="92">
        <v>1</v>
      </c>
      <c r="H15" s="92">
        <v>1</v>
      </c>
      <c r="I15" s="92">
        <v>1</v>
      </c>
      <c r="J15" s="92">
        <v>1</v>
      </c>
      <c r="K15" s="92">
        <v>1</v>
      </c>
      <c r="L15" s="92">
        <v>1</v>
      </c>
      <c r="M15" s="92">
        <v>1</v>
      </c>
      <c r="N15" s="92">
        <v>1</v>
      </c>
      <c r="O15" s="92">
        <v>1</v>
      </c>
      <c r="P15" s="92">
        <v>1</v>
      </c>
      <c r="Q15" s="92">
        <v>1</v>
      </c>
      <c r="R15" s="92">
        <v>1</v>
      </c>
      <c r="S15" s="92">
        <v>1</v>
      </c>
      <c r="T15" s="92">
        <v>1</v>
      </c>
      <c r="U15" s="97">
        <v>1</v>
      </c>
    </row>
    <row r="16" spans="1:21">
      <c r="A16" s="96">
        <v>1</v>
      </c>
      <c r="B16" s="92">
        <v>1</v>
      </c>
      <c r="C16" s="92">
        <v>1</v>
      </c>
      <c r="D16" s="92">
        <v>1</v>
      </c>
      <c r="E16" s="92">
        <v>1</v>
      </c>
      <c r="F16" s="92">
        <v>1</v>
      </c>
      <c r="G16" s="92">
        <v>1</v>
      </c>
      <c r="H16" s="92">
        <v>1</v>
      </c>
      <c r="I16" s="92">
        <v>1</v>
      </c>
      <c r="J16" s="92">
        <v>1</v>
      </c>
      <c r="K16" s="92">
        <v>1</v>
      </c>
      <c r="L16" s="92">
        <v>1</v>
      </c>
      <c r="M16" s="92">
        <v>1</v>
      </c>
      <c r="N16" s="92">
        <v>1</v>
      </c>
      <c r="O16" s="92">
        <v>1</v>
      </c>
      <c r="P16" s="92">
        <v>1</v>
      </c>
      <c r="Q16" s="92">
        <v>1</v>
      </c>
      <c r="R16" s="92">
        <v>1</v>
      </c>
      <c r="S16" s="92">
        <v>1</v>
      </c>
      <c r="T16" s="92">
        <v>1</v>
      </c>
      <c r="U16" s="97">
        <v>1</v>
      </c>
    </row>
    <row r="17" spans="1:21">
      <c r="A17" s="96">
        <v>2</v>
      </c>
      <c r="B17" s="92">
        <v>1</v>
      </c>
      <c r="C17" s="92">
        <v>1</v>
      </c>
      <c r="D17" s="92">
        <v>1</v>
      </c>
      <c r="E17" s="92">
        <v>1</v>
      </c>
      <c r="F17" s="92">
        <v>1</v>
      </c>
      <c r="G17" s="92">
        <v>1</v>
      </c>
      <c r="H17" s="92">
        <v>1</v>
      </c>
      <c r="I17" s="92">
        <v>1</v>
      </c>
      <c r="J17" s="92">
        <v>1</v>
      </c>
      <c r="K17" s="92">
        <v>1</v>
      </c>
      <c r="L17" s="92">
        <v>1</v>
      </c>
      <c r="M17" s="92">
        <v>1</v>
      </c>
      <c r="N17" s="92">
        <v>1</v>
      </c>
      <c r="O17" s="92">
        <v>1</v>
      </c>
      <c r="P17" s="92">
        <v>1</v>
      </c>
      <c r="Q17" s="92">
        <v>1</v>
      </c>
      <c r="R17" s="92">
        <v>1</v>
      </c>
      <c r="S17" s="92">
        <v>1</v>
      </c>
      <c r="T17" s="92">
        <v>1</v>
      </c>
      <c r="U17" s="97">
        <v>1</v>
      </c>
    </row>
    <row r="18" spans="1:21">
      <c r="A18" s="96">
        <v>3</v>
      </c>
      <c r="B18" s="92">
        <v>1</v>
      </c>
      <c r="C18" s="92">
        <v>1</v>
      </c>
      <c r="D18" s="92">
        <v>1</v>
      </c>
      <c r="E18" s="92">
        <v>1</v>
      </c>
      <c r="F18" s="92">
        <v>1</v>
      </c>
      <c r="G18" s="92">
        <v>1</v>
      </c>
      <c r="H18" s="92">
        <v>1</v>
      </c>
      <c r="I18" s="92">
        <v>1</v>
      </c>
      <c r="J18" s="92">
        <v>1</v>
      </c>
      <c r="K18" s="92">
        <v>1</v>
      </c>
      <c r="L18" s="92">
        <v>1</v>
      </c>
      <c r="M18" s="92">
        <v>1</v>
      </c>
      <c r="N18" s="92">
        <v>1</v>
      </c>
      <c r="O18" s="92">
        <v>1</v>
      </c>
      <c r="P18" s="92">
        <v>1</v>
      </c>
      <c r="Q18" s="92">
        <v>1</v>
      </c>
      <c r="R18" s="92">
        <v>1</v>
      </c>
      <c r="S18" s="92">
        <v>1</v>
      </c>
      <c r="T18" s="92">
        <v>1</v>
      </c>
      <c r="U18" s="97">
        <v>1</v>
      </c>
    </row>
    <row r="19" spans="1:21">
      <c r="A19" s="96">
        <v>4</v>
      </c>
      <c r="B19" s="92">
        <v>1</v>
      </c>
      <c r="C19" s="92">
        <v>1</v>
      </c>
      <c r="D19" s="92">
        <v>1</v>
      </c>
      <c r="E19" s="92">
        <v>1</v>
      </c>
      <c r="F19" s="92">
        <v>1</v>
      </c>
      <c r="G19" s="92">
        <v>1</v>
      </c>
      <c r="H19" s="92">
        <v>1</v>
      </c>
      <c r="I19" s="92">
        <v>1</v>
      </c>
      <c r="J19" s="92">
        <v>1</v>
      </c>
      <c r="K19" s="92">
        <v>1</v>
      </c>
      <c r="L19" s="92">
        <v>1</v>
      </c>
      <c r="M19" s="92">
        <v>1</v>
      </c>
      <c r="N19" s="92">
        <v>1</v>
      </c>
      <c r="O19" s="92">
        <v>1</v>
      </c>
      <c r="P19" s="92">
        <v>1</v>
      </c>
      <c r="Q19" s="92">
        <v>1</v>
      </c>
      <c r="R19" s="92">
        <v>1</v>
      </c>
      <c r="S19" s="92">
        <v>1</v>
      </c>
      <c r="T19" s="92">
        <v>1</v>
      </c>
      <c r="U19" s="97">
        <v>1</v>
      </c>
    </row>
    <row r="20" spans="1:21">
      <c r="A20" s="96">
        <v>5</v>
      </c>
      <c r="B20" s="92">
        <v>1</v>
      </c>
      <c r="C20" s="92">
        <v>1</v>
      </c>
      <c r="D20" s="92">
        <v>1</v>
      </c>
      <c r="E20" s="92">
        <v>1</v>
      </c>
      <c r="F20" s="92">
        <v>1</v>
      </c>
      <c r="G20" s="92">
        <v>1</v>
      </c>
      <c r="H20" s="92">
        <v>1</v>
      </c>
      <c r="I20" s="92">
        <v>1</v>
      </c>
      <c r="J20" s="92">
        <v>1</v>
      </c>
      <c r="K20" s="92">
        <v>1</v>
      </c>
      <c r="L20" s="92">
        <v>1</v>
      </c>
      <c r="M20" s="92">
        <v>1</v>
      </c>
      <c r="N20" s="92">
        <v>1</v>
      </c>
      <c r="O20" s="92">
        <v>1</v>
      </c>
      <c r="P20" s="92">
        <v>1</v>
      </c>
      <c r="Q20" s="92">
        <v>1</v>
      </c>
      <c r="R20" s="92">
        <v>1</v>
      </c>
      <c r="S20" s="92">
        <v>1</v>
      </c>
      <c r="T20" s="92">
        <v>1</v>
      </c>
      <c r="U20" s="97">
        <v>1</v>
      </c>
    </row>
    <row r="21" spans="1:21">
      <c r="A21" s="96">
        <v>6</v>
      </c>
      <c r="B21" s="92">
        <v>1</v>
      </c>
      <c r="C21" s="92">
        <v>1</v>
      </c>
      <c r="D21" s="92">
        <v>1</v>
      </c>
      <c r="E21" s="92">
        <v>1</v>
      </c>
      <c r="F21" s="92">
        <v>1</v>
      </c>
      <c r="G21" s="92">
        <v>1</v>
      </c>
      <c r="H21" s="92">
        <v>1</v>
      </c>
      <c r="I21" s="92">
        <v>1</v>
      </c>
      <c r="J21" s="92">
        <v>1</v>
      </c>
      <c r="K21" s="92">
        <v>1</v>
      </c>
      <c r="L21" s="92">
        <v>1</v>
      </c>
      <c r="M21" s="92">
        <v>1</v>
      </c>
      <c r="N21" s="92">
        <v>1</v>
      </c>
      <c r="O21" s="92">
        <v>1</v>
      </c>
      <c r="P21" s="92">
        <v>1</v>
      </c>
      <c r="Q21" s="92">
        <v>1</v>
      </c>
      <c r="R21" s="92">
        <v>1</v>
      </c>
      <c r="S21" s="92">
        <v>1</v>
      </c>
      <c r="T21" s="92">
        <v>1</v>
      </c>
      <c r="U21" s="97">
        <v>1</v>
      </c>
    </row>
    <row r="22" spans="1:21">
      <c r="A22" s="96">
        <v>7</v>
      </c>
      <c r="B22" s="92">
        <v>1</v>
      </c>
      <c r="C22" s="92">
        <v>1</v>
      </c>
      <c r="D22" s="92">
        <v>1</v>
      </c>
      <c r="E22" s="92">
        <v>1</v>
      </c>
      <c r="F22" s="92">
        <v>1</v>
      </c>
      <c r="G22" s="92">
        <v>1</v>
      </c>
      <c r="H22" s="92">
        <v>1</v>
      </c>
      <c r="I22" s="92">
        <v>1</v>
      </c>
      <c r="J22" s="92">
        <v>1</v>
      </c>
      <c r="K22" s="92">
        <v>1</v>
      </c>
      <c r="L22" s="92">
        <v>1</v>
      </c>
      <c r="M22" s="92">
        <v>1</v>
      </c>
      <c r="N22" s="92">
        <v>1</v>
      </c>
      <c r="O22" s="92">
        <v>1</v>
      </c>
      <c r="P22" s="92">
        <v>1</v>
      </c>
      <c r="Q22" s="92">
        <v>1</v>
      </c>
      <c r="R22" s="92">
        <v>1</v>
      </c>
      <c r="S22" s="92">
        <v>1</v>
      </c>
      <c r="T22" s="92">
        <v>1</v>
      </c>
      <c r="U22" s="97">
        <v>1</v>
      </c>
    </row>
    <row r="23" spans="1:21">
      <c r="A23" s="96">
        <v>8</v>
      </c>
      <c r="B23" s="92">
        <v>1</v>
      </c>
      <c r="C23" s="92">
        <v>1</v>
      </c>
      <c r="D23" s="92">
        <v>1</v>
      </c>
      <c r="E23" s="92">
        <v>1</v>
      </c>
      <c r="F23" s="92">
        <v>1</v>
      </c>
      <c r="G23" s="92">
        <v>1</v>
      </c>
      <c r="H23" s="92">
        <v>1</v>
      </c>
      <c r="I23" s="92">
        <v>1</v>
      </c>
      <c r="J23" s="92">
        <v>1</v>
      </c>
      <c r="K23" s="92">
        <v>1</v>
      </c>
      <c r="L23" s="92">
        <v>1</v>
      </c>
      <c r="M23" s="92">
        <v>1</v>
      </c>
      <c r="N23" s="92">
        <v>1</v>
      </c>
      <c r="O23" s="92">
        <v>1</v>
      </c>
      <c r="P23" s="92">
        <v>1</v>
      </c>
      <c r="Q23" s="92">
        <v>1</v>
      </c>
      <c r="R23" s="92">
        <v>1</v>
      </c>
      <c r="S23" s="92">
        <v>1</v>
      </c>
      <c r="T23" s="92">
        <v>1</v>
      </c>
      <c r="U23" s="97">
        <v>1</v>
      </c>
    </row>
    <row r="24" spans="1:21">
      <c r="A24" s="96">
        <v>9</v>
      </c>
      <c r="B24" s="92">
        <v>1</v>
      </c>
      <c r="C24" s="92">
        <v>1</v>
      </c>
      <c r="D24" s="92">
        <v>1</v>
      </c>
      <c r="E24" s="92">
        <v>1</v>
      </c>
      <c r="F24" s="92">
        <v>1</v>
      </c>
      <c r="G24" s="92">
        <v>1</v>
      </c>
      <c r="H24" s="92">
        <v>1</v>
      </c>
      <c r="I24" s="92">
        <v>1</v>
      </c>
      <c r="J24" s="92">
        <v>1</v>
      </c>
      <c r="K24" s="92">
        <v>1</v>
      </c>
      <c r="L24" s="92">
        <v>1</v>
      </c>
      <c r="M24" s="92">
        <v>1</v>
      </c>
      <c r="N24" s="92">
        <v>1</v>
      </c>
      <c r="O24" s="92">
        <v>1</v>
      </c>
      <c r="P24" s="92">
        <v>1</v>
      </c>
      <c r="Q24" s="92">
        <v>1</v>
      </c>
      <c r="R24" s="92">
        <v>1</v>
      </c>
      <c r="S24" s="92">
        <v>1</v>
      </c>
      <c r="T24" s="92">
        <v>1</v>
      </c>
      <c r="U24" s="97">
        <v>1</v>
      </c>
    </row>
    <row r="25" spans="1:21">
      <c r="A25" s="96">
        <v>10</v>
      </c>
      <c r="B25" s="92">
        <v>1</v>
      </c>
      <c r="C25" s="92">
        <v>1</v>
      </c>
      <c r="D25" s="92">
        <v>1</v>
      </c>
      <c r="E25" s="92">
        <v>1</v>
      </c>
      <c r="F25" s="92">
        <v>1</v>
      </c>
      <c r="G25" s="92">
        <v>1</v>
      </c>
      <c r="H25" s="92">
        <v>1</v>
      </c>
      <c r="I25" s="92">
        <v>1</v>
      </c>
      <c r="J25" s="92">
        <v>1</v>
      </c>
      <c r="K25" s="92">
        <v>1</v>
      </c>
      <c r="L25" s="92">
        <v>1</v>
      </c>
      <c r="M25" s="92">
        <v>1</v>
      </c>
      <c r="N25" s="92">
        <v>1</v>
      </c>
      <c r="O25" s="92">
        <v>1</v>
      </c>
      <c r="P25" s="92">
        <v>1</v>
      </c>
      <c r="Q25" s="92">
        <v>1</v>
      </c>
      <c r="R25" s="92">
        <v>1</v>
      </c>
      <c r="S25" s="92">
        <v>1</v>
      </c>
      <c r="T25" s="92">
        <v>1</v>
      </c>
      <c r="U25" s="97">
        <v>1</v>
      </c>
    </row>
    <row r="26" spans="1:21">
      <c r="A26" s="96">
        <v>11</v>
      </c>
      <c r="B26" s="92">
        <v>1</v>
      </c>
      <c r="C26" s="92">
        <v>1</v>
      </c>
      <c r="D26" s="92">
        <v>1</v>
      </c>
      <c r="E26" s="92">
        <v>1</v>
      </c>
      <c r="F26" s="92">
        <v>1</v>
      </c>
      <c r="G26" s="92">
        <v>1</v>
      </c>
      <c r="H26" s="92">
        <v>1</v>
      </c>
      <c r="I26" s="92">
        <v>1</v>
      </c>
      <c r="J26" s="92">
        <v>1</v>
      </c>
      <c r="K26" s="92">
        <v>1</v>
      </c>
      <c r="L26" s="92">
        <v>1</v>
      </c>
      <c r="M26" s="92">
        <v>1</v>
      </c>
      <c r="N26" s="92">
        <v>1</v>
      </c>
      <c r="O26" s="92">
        <v>1</v>
      </c>
      <c r="P26" s="92">
        <v>1</v>
      </c>
      <c r="Q26" s="92">
        <v>1</v>
      </c>
      <c r="R26" s="92">
        <v>1</v>
      </c>
      <c r="S26" s="92">
        <v>1</v>
      </c>
      <c r="T26" s="92">
        <v>1</v>
      </c>
      <c r="U26" s="97">
        <v>1</v>
      </c>
    </row>
    <row r="27" spans="1:21">
      <c r="A27" s="96">
        <v>12</v>
      </c>
      <c r="B27" s="92">
        <v>1</v>
      </c>
      <c r="C27" s="92">
        <v>1</v>
      </c>
      <c r="D27" s="92">
        <v>1</v>
      </c>
      <c r="E27" s="92">
        <v>1</v>
      </c>
      <c r="F27" s="92">
        <v>1</v>
      </c>
      <c r="G27" s="92">
        <v>1</v>
      </c>
      <c r="H27" s="92">
        <v>1</v>
      </c>
      <c r="I27" s="92">
        <v>1</v>
      </c>
      <c r="J27" s="92">
        <v>1</v>
      </c>
      <c r="K27" s="92">
        <v>1</v>
      </c>
      <c r="L27" s="92">
        <v>1</v>
      </c>
      <c r="M27" s="92">
        <v>1</v>
      </c>
      <c r="N27" s="92">
        <v>1</v>
      </c>
      <c r="O27" s="92">
        <v>1</v>
      </c>
      <c r="P27" s="92">
        <v>1</v>
      </c>
      <c r="Q27" s="92">
        <v>1</v>
      </c>
      <c r="R27" s="92">
        <v>1</v>
      </c>
      <c r="S27" s="92">
        <v>1</v>
      </c>
      <c r="T27" s="92">
        <v>1</v>
      </c>
      <c r="U27" s="97">
        <v>1</v>
      </c>
    </row>
    <row r="28" spans="1:21">
      <c r="A28" s="96">
        <v>13</v>
      </c>
      <c r="B28" s="92">
        <v>1</v>
      </c>
      <c r="C28" s="92">
        <v>1</v>
      </c>
      <c r="D28" s="92">
        <v>1</v>
      </c>
      <c r="E28" s="92">
        <v>1</v>
      </c>
      <c r="F28" s="92">
        <v>1</v>
      </c>
      <c r="G28" s="92">
        <v>1</v>
      </c>
      <c r="H28" s="92">
        <v>1</v>
      </c>
      <c r="I28" s="92">
        <v>1</v>
      </c>
      <c r="J28" s="92">
        <v>1</v>
      </c>
      <c r="K28" s="92">
        <v>1</v>
      </c>
      <c r="L28" s="92">
        <v>1</v>
      </c>
      <c r="M28" s="92">
        <v>1</v>
      </c>
      <c r="N28" s="92">
        <v>1</v>
      </c>
      <c r="O28" s="92">
        <v>1</v>
      </c>
      <c r="P28" s="92">
        <v>1</v>
      </c>
      <c r="Q28" s="92">
        <v>1</v>
      </c>
      <c r="R28" s="92">
        <v>1</v>
      </c>
      <c r="S28" s="92">
        <v>1</v>
      </c>
      <c r="T28" s="92">
        <v>1</v>
      </c>
      <c r="U28" s="97">
        <v>1</v>
      </c>
    </row>
    <row r="29" spans="1:21">
      <c r="A29" s="96">
        <v>14</v>
      </c>
      <c r="B29" s="92">
        <v>1</v>
      </c>
      <c r="C29" s="92">
        <v>1</v>
      </c>
      <c r="D29" s="92">
        <v>1</v>
      </c>
      <c r="E29" s="92">
        <v>1</v>
      </c>
      <c r="F29" s="92">
        <v>1</v>
      </c>
      <c r="G29" s="92">
        <v>1</v>
      </c>
      <c r="H29" s="92">
        <v>1</v>
      </c>
      <c r="I29" s="92">
        <v>1</v>
      </c>
      <c r="J29" s="92">
        <v>1</v>
      </c>
      <c r="K29" s="92">
        <v>1</v>
      </c>
      <c r="L29" s="92">
        <v>1</v>
      </c>
      <c r="M29" s="92">
        <v>1</v>
      </c>
      <c r="N29" s="92">
        <v>1</v>
      </c>
      <c r="O29" s="92">
        <v>1</v>
      </c>
      <c r="P29" s="92">
        <v>1</v>
      </c>
      <c r="Q29" s="92">
        <v>1</v>
      </c>
      <c r="R29" s="92">
        <v>1</v>
      </c>
      <c r="S29" s="92">
        <v>1</v>
      </c>
      <c r="T29" s="92">
        <v>1</v>
      </c>
      <c r="U29" s="97">
        <v>1</v>
      </c>
    </row>
    <row r="30" spans="1:21">
      <c r="A30" s="96">
        <v>15</v>
      </c>
      <c r="B30" s="92">
        <v>1</v>
      </c>
      <c r="C30" s="92">
        <v>1</v>
      </c>
      <c r="D30" s="92">
        <v>1</v>
      </c>
      <c r="E30" s="92">
        <v>1</v>
      </c>
      <c r="F30" s="92">
        <v>1</v>
      </c>
      <c r="G30" s="92">
        <v>1</v>
      </c>
      <c r="H30" s="92">
        <v>1</v>
      </c>
      <c r="I30" s="92">
        <v>1</v>
      </c>
      <c r="J30" s="92">
        <v>1</v>
      </c>
      <c r="K30" s="92">
        <v>1</v>
      </c>
      <c r="L30" s="92">
        <v>1</v>
      </c>
      <c r="M30" s="92">
        <v>1</v>
      </c>
      <c r="N30" s="92">
        <v>1</v>
      </c>
      <c r="O30" s="92">
        <v>1</v>
      </c>
      <c r="P30" s="92">
        <v>1</v>
      </c>
      <c r="Q30" s="92">
        <v>1</v>
      </c>
      <c r="R30" s="92">
        <v>1</v>
      </c>
      <c r="S30" s="92">
        <v>1</v>
      </c>
      <c r="T30" s="92">
        <v>1</v>
      </c>
      <c r="U30" s="97">
        <v>1</v>
      </c>
    </row>
    <row r="31" spans="1:21">
      <c r="A31" s="96">
        <v>16</v>
      </c>
      <c r="B31" s="92">
        <v>1</v>
      </c>
      <c r="C31" s="92">
        <v>1</v>
      </c>
      <c r="D31" s="92">
        <v>1</v>
      </c>
      <c r="E31" s="92">
        <v>1</v>
      </c>
      <c r="F31" s="92">
        <v>1</v>
      </c>
      <c r="G31" s="92">
        <v>1</v>
      </c>
      <c r="H31" s="92">
        <v>1</v>
      </c>
      <c r="I31" s="92">
        <v>1</v>
      </c>
      <c r="J31" s="92">
        <v>1</v>
      </c>
      <c r="K31" s="92">
        <v>1</v>
      </c>
      <c r="L31" s="92">
        <v>1</v>
      </c>
      <c r="M31" s="92">
        <v>1</v>
      </c>
      <c r="N31" s="92">
        <v>1</v>
      </c>
      <c r="O31" s="92">
        <v>1</v>
      </c>
      <c r="P31" s="92">
        <v>1</v>
      </c>
      <c r="Q31" s="92">
        <v>1</v>
      </c>
      <c r="R31" s="92">
        <v>1</v>
      </c>
      <c r="S31" s="92">
        <v>1</v>
      </c>
      <c r="T31" s="92">
        <v>1</v>
      </c>
      <c r="U31" s="97">
        <v>1</v>
      </c>
    </row>
    <row r="32" spans="1:21">
      <c r="A32" s="96">
        <v>17</v>
      </c>
      <c r="B32" s="92">
        <v>1</v>
      </c>
      <c r="C32" s="92">
        <v>1</v>
      </c>
      <c r="D32" s="92">
        <v>1</v>
      </c>
      <c r="E32" s="92">
        <v>1</v>
      </c>
      <c r="F32" s="92">
        <v>1</v>
      </c>
      <c r="G32" s="92">
        <v>1</v>
      </c>
      <c r="H32" s="92">
        <v>1</v>
      </c>
      <c r="I32" s="92">
        <v>1</v>
      </c>
      <c r="J32" s="92">
        <v>1</v>
      </c>
      <c r="K32" s="92">
        <v>1</v>
      </c>
      <c r="L32" s="92">
        <v>1</v>
      </c>
      <c r="M32" s="92">
        <v>1</v>
      </c>
      <c r="N32" s="92">
        <v>1</v>
      </c>
      <c r="O32" s="92">
        <v>1</v>
      </c>
      <c r="P32" s="92">
        <v>1</v>
      </c>
      <c r="Q32" s="92">
        <v>1</v>
      </c>
      <c r="R32" s="92">
        <v>1</v>
      </c>
      <c r="S32" s="92">
        <v>1</v>
      </c>
      <c r="T32" s="92">
        <v>1</v>
      </c>
      <c r="U32" s="97">
        <v>1</v>
      </c>
    </row>
    <row r="33" spans="1:21">
      <c r="A33" s="96">
        <v>18</v>
      </c>
      <c r="B33" s="92">
        <v>1</v>
      </c>
      <c r="C33" s="92">
        <v>1</v>
      </c>
      <c r="D33" s="92">
        <v>1</v>
      </c>
      <c r="E33" s="92">
        <v>1</v>
      </c>
      <c r="F33" s="92">
        <v>1</v>
      </c>
      <c r="G33" s="92">
        <v>1</v>
      </c>
      <c r="H33" s="92">
        <v>1</v>
      </c>
      <c r="I33" s="92">
        <v>1</v>
      </c>
      <c r="J33" s="92">
        <v>1</v>
      </c>
      <c r="K33" s="92">
        <v>1</v>
      </c>
      <c r="L33" s="92">
        <v>1</v>
      </c>
      <c r="M33" s="92">
        <v>1</v>
      </c>
      <c r="N33" s="92">
        <v>1</v>
      </c>
      <c r="O33" s="92">
        <v>1</v>
      </c>
      <c r="P33" s="92">
        <v>1</v>
      </c>
      <c r="Q33" s="92">
        <v>1</v>
      </c>
      <c r="R33" s="92">
        <v>1</v>
      </c>
      <c r="S33" s="92">
        <v>1</v>
      </c>
      <c r="T33" s="92">
        <v>1</v>
      </c>
      <c r="U33" s="97">
        <v>0</v>
      </c>
    </row>
    <row r="34" spans="1:21">
      <c r="A34" s="96">
        <v>19</v>
      </c>
      <c r="B34" s="92">
        <v>1</v>
      </c>
      <c r="C34" s="92">
        <v>1</v>
      </c>
      <c r="D34" s="92">
        <v>1</v>
      </c>
      <c r="E34" s="92">
        <v>1</v>
      </c>
      <c r="F34" s="92">
        <v>1</v>
      </c>
      <c r="G34" s="92">
        <v>1</v>
      </c>
      <c r="H34" s="92">
        <v>1</v>
      </c>
      <c r="I34" s="92">
        <v>1</v>
      </c>
      <c r="J34" s="92">
        <v>1</v>
      </c>
      <c r="K34" s="92">
        <v>1</v>
      </c>
      <c r="L34" s="92">
        <v>1</v>
      </c>
      <c r="M34" s="92">
        <v>1</v>
      </c>
      <c r="N34" s="92">
        <v>1</v>
      </c>
      <c r="O34" s="92">
        <v>1</v>
      </c>
      <c r="P34" s="92">
        <v>1</v>
      </c>
      <c r="Q34" s="92">
        <v>1</v>
      </c>
      <c r="R34" s="92">
        <v>1</v>
      </c>
      <c r="S34" s="92">
        <v>1</v>
      </c>
      <c r="T34" s="92">
        <v>0</v>
      </c>
      <c r="U34" s="97">
        <v>0</v>
      </c>
    </row>
    <row r="35" spans="1:21">
      <c r="A35" s="96">
        <v>20</v>
      </c>
      <c r="B35" s="92">
        <v>1</v>
      </c>
      <c r="C35" s="92">
        <v>1</v>
      </c>
      <c r="D35" s="92">
        <v>1</v>
      </c>
      <c r="E35" s="92">
        <v>1</v>
      </c>
      <c r="F35" s="92">
        <v>1</v>
      </c>
      <c r="G35" s="92">
        <v>1</v>
      </c>
      <c r="H35" s="92">
        <v>1</v>
      </c>
      <c r="I35" s="92">
        <v>1</v>
      </c>
      <c r="J35" s="92">
        <v>1</v>
      </c>
      <c r="K35" s="92">
        <v>1</v>
      </c>
      <c r="L35" s="92">
        <v>1</v>
      </c>
      <c r="M35" s="92">
        <v>1</v>
      </c>
      <c r="N35" s="92">
        <v>1</v>
      </c>
      <c r="O35" s="92">
        <v>1</v>
      </c>
      <c r="P35" s="92">
        <v>1</v>
      </c>
      <c r="Q35" s="92">
        <v>1</v>
      </c>
      <c r="R35" s="92">
        <v>1</v>
      </c>
      <c r="S35" s="92">
        <v>0</v>
      </c>
      <c r="T35" s="92">
        <v>0</v>
      </c>
      <c r="U35" s="97">
        <v>0</v>
      </c>
    </row>
    <row r="36" spans="1:21">
      <c r="A36" s="96">
        <v>21</v>
      </c>
      <c r="B36" s="92">
        <v>1</v>
      </c>
      <c r="C36" s="92">
        <v>1</v>
      </c>
      <c r="D36" s="92">
        <v>1</v>
      </c>
      <c r="E36" s="92">
        <v>1</v>
      </c>
      <c r="F36" s="92">
        <v>1</v>
      </c>
      <c r="G36" s="92">
        <v>1</v>
      </c>
      <c r="H36" s="92">
        <v>1</v>
      </c>
      <c r="I36" s="92">
        <v>1</v>
      </c>
      <c r="J36" s="92">
        <v>1</v>
      </c>
      <c r="K36" s="92">
        <v>1</v>
      </c>
      <c r="L36" s="92">
        <v>1</v>
      </c>
      <c r="M36" s="92">
        <v>1</v>
      </c>
      <c r="N36" s="92">
        <v>1</v>
      </c>
      <c r="O36" s="92">
        <v>1</v>
      </c>
      <c r="P36" s="92">
        <v>1</v>
      </c>
      <c r="Q36" s="92">
        <v>1</v>
      </c>
      <c r="R36" s="92">
        <v>0</v>
      </c>
      <c r="S36" s="92">
        <v>0</v>
      </c>
      <c r="T36" s="92">
        <v>0</v>
      </c>
      <c r="U36" s="97">
        <v>0</v>
      </c>
    </row>
    <row r="37" spans="1:21">
      <c r="A37" s="96">
        <v>22</v>
      </c>
      <c r="B37" s="92">
        <v>1</v>
      </c>
      <c r="C37" s="92">
        <v>1</v>
      </c>
      <c r="D37" s="92">
        <v>1</v>
      </c>
      <c r="E37" s="92">
        <v>1</v>
      </c>
      <c r="F37" s="92">
        <v>1</v>
      </c>
      <c r="G37" s="92">
        <v>1</v>
      </c>
      <c r="H37" s="92">
        <v>1</v>
      </c>
      <c r="I37" s="92">
        <v>1</v>
      </c>
      <c r="J37" s="92">
        <v>1</v>
      </c>
      <c r="K37" s="92">
        <v>1</v>
      </c>
      <c r="L37" s="92">
        <v>1</v>
      </c>
      <c r="M37" s="92">
        <v>1</v>
      </c>
      <c r="N37" s="92">
        <v>1</v>
      </c>
      <c r="O37" s="92">
        <v>1</v>
      </c>
      <c r="P37" s="92">
        <v>1</v>
      </c>
      <c r="Q37" s="92">
        <v>0</v>
      </c>
      <c r="R37" s="92">
        <v>0</v>
      </c>
      <c r="S37" s="92">
        <v>0</v>
      </c>
      <c r="T37" s="92">
        <v>0</v>
      </c>
      <c r="U37" s="97">
        <v>0</v>
      </c>
    </row>
    <row r="38" spans="1:21">
      <c r="A38" s="96">
        <v>23</v>
      </c>
      <c r="B38" s="92">
        <v>1</v>
      </c>
      <c r="C38" s="92">
        <v>1</v>
      </c>
      <c r="D38" s="92">
        <v>1</v>
      </c>
      <c r="E38" s="92">
        <v>1</v>
      </c>
      <c r="F38" s="92">
        <v>1</v>
      </c>
      <c r="G38" s="92">
        <v>1</v>
      </c>
      <c r="H38" s="92">
        <v>1</v>
      </c>
      <c r="I38" s="92">
        <v>1</v>
      </c>
      <c r="J38" s="92">
        <v>1</v>
      </c>
      <c r="K38" s="92">
        <v>1</v>
      </c>
      <c r="L38" s="92">
        <v>1</v>
      </c>
      <c r="M38" s="92">
        <v>1</v>
      </c>
      <c r="N38" s="92">
        <v>1</v>
      </c>
      <c r="O38" s="92">
        <v>1</v>
      </c>
      <c r="P38" s="92">
        <v>1</v>
      </c>
      <c r="Q38" s="92">
        <v>0</v>
      </c>
      <c r="R38" s="92">
        <v>0</v>
      </c>
      <c r="S38" s="92">
        <v>0</v>
      </c>
      <c r="T38" s="92">
        <v>0</v>
      </c>
      <c r="U38" s="97">
        <v>0</v>
      </c>
    </row>
    <row r="39" spans="1:21">
      <c r="A39" s="96">
        <v>24</v>
      </c>
      <c r="B39" s="92">
        <v>1</v>
      </c>
      <c r="C39" s="92">
        <v>1</v>
      </c>
      <c r="D39" s="92">
        <v>1</v>
      </c>
      <c r="E39" s="92">
        <v>1</v>
      </c>
      <c r="F39" s="92">
        <v>1</v>
      </c>
      <c r="G39" s="92">
        <v>1</v>
      </c>
      <c r="H39" s="92">
        <v>1</v>
      </c>
      <c r="I39" s="92">
        <v>1</v>
      </c>
      <c r="J39" s="92">
        <v>1</v>
      </c>
      <c r="K39" s="92">
        <v>1</v>
      </c>
      <c r="L39" s="92">
        <v>1</v>
      </c>
      <c r="M39" s="92">
        <v>1</v>
      </c>
      <c r="N39" s="92">
        <v>1</v>
      </c>
      <c r="O39" s="92">
        <v>1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7">
        <v>0</v>
      </c>
    </row>
    <row r="40" spans="1:21">
      <c r="A40" s="96">
        <v>25</v>
      </c>
      <c r="B40" s="92">
        <v>1</v>
      </c>
      <c r="C40" s="92">
        <v>1</v>
      </c>
      <c r="D40" s="92">
        <v>1</v>
      </c>
      <c r="E40" s="92">
        <v>1</v>
      </c>
      <c r="F40" s="92">
        <v>1</v>
      </c>
      <c r="G40" s="92">
        <v>1</v>
      </c>
      <c r="H40" s="92">
        <v>1</v>
      </c>
      <c r="I40" s="92">
        <v>1</v>
      </c>
      <c r="J40" s="92">
        <v>1</v>
      </c>
      <c r="K40" s="92">
        <v>1</v>
      </c>
      <c r="L40" s="92">
        <v>1</v>
      </c>
      <c r="M40" s="92">
        <v>1</v>
      </c>
      <c r="N40" s="92">
        <v>1</v>
      </c>
      <c r="O40" s="92">
        <v>1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7">
        <v>0</v>
      </c>
    </row>
    <row r="41" spans="1:21">
      <c r="A41" s="96">
        <v>26</v>
      </c>
      <c r="B41" s="92">
        <v>1</v>
      </c>
      <c r="C41" s="92">
        <v>1</v>
      </c>
      <c r="D41" s="92">
        <v>1</v>
      </c>
      <c r="E41" s="92">
        <v>1</v>
      </c>
      <c r="F41" s="92">
        <v>1</v>
      </c>
      <c r="G41" s="92">
        <v>1</v>
      </c>
      <c r="H41" s="92">
        <v>1</v>
      </c>
      <c r="I41" s="92">
        <v>1</v>
      </c>
      <c r="J41" s="92">
        <v>1</v>
      </c>
      <c r="K41" s="92">
        <v>1</v>
      </c>
      <c r="L41" s="92">
        <v>1</v>
      </c>
      <c r="M41" s="92">
        <v>1</v>
      </c>
      <c r="N41" s="92">
        <v>1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7">
        <v>0</v>
      </c>
    </row>
    <row r="42" spans="1:21">
      <c r="A42" s="96">
        <v>27</v>
      </c>
      <c r="B42" s="92">
        <v>1</v>
      </c>
      <c r="C42" s="92">
        <v>1</v>
      </c>
      <c r="D42" s="92">
        <v>1</v>
      </c>
      <c r="E42" s="92">
        <v>1</v>
      </c>
      <c r="F42" s="92">
        <v>1</v>
      </c>
      <c r="G42" s="92">
        <v>1</v>
      </c>
      <c r="H42" s="92">
        <v>1</v>
      </c>
      <c r="I42" s="92">
        <v>1</v>
      </c>
      <c r="J42" s="92">
        <v>1</v>
      </c>
      <c r="K42" s="92">
        <v>1</v>
      </c>
      <c r="L42" s="92">
        <v>1</v>
      </c>
      <c r="M42" s="92">
        <v>1</v>
      </c>
      <c r="N42" s="92">
        <v>1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7">
        <v>0</v>
      </c>
    </row>
    <row r="43" spans="1:21">
      <c r="A43" s="96">
        <v>28</v>
      </c>
      <c r="B43" s="92">
        <v>1</v>
      </c>
      <c r="C43" s="92">
        <v>1</v>
      </c>
      <c r="D43" s="92">
        <v>1</v>
      </c>
      <c r="E43" s="92">
        <v>1</v>
      </c>
      <c r="F43" s="92">
        <v>1</v>
      </c>
      <c r="G43" s="92">
        <v>1</v>
      </c>
      <c r="H43" s="92">
        <v>1</v>
      </c>
      <c r="I43" s="92">
        <v>1</v>
      </c>
      <c r="J43" s="92">
        <v>1</v>
      </c>
      <c r="K43" s="92">
        <v>1</v>
      </c>
      <c r="L43" s="92">
        <v>1</v>
      </c>
      <c r="M43" s="92">
        <v>1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7">
        <v>0</v>
      </c>
    </row>
    <row r="44" spans="1:21">
      <c r="A44" s="96">
        <v>29</v>
      </c>
      <c r="B44" s="92">
        <v>1</v>
      </c>
      <c r="C44" s="92">
        <v>1</v>
      </c>
      <c r="D44" s="92">
        <v>1</v>
      </c>
      <c r="E44" s="92">
        <v>1</v>
      </c>
      <c r="F44" s="92">
        <v>1</v>
      </c>
      <c r="G44" s="92">
        <v>1</v>
      </c>
      <c r="H44" s="92">
        <v>1</v>
      </c>
      <c r="I44" s="92">
        <v>1</v>
      </c>
      <c r="J44" s="92">
        <v>1</v>
      </c>
      <c r="K44" s="92">
        <v>1</v>
      </c>
      <c r="L44" s="92">
        <v>1</v>
      </c>
      <c r="M44" s="92">
        <v>1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7">
        <v>0</v>
      </c>
    </row>
    <row r="45" spans="1:21">
      <c r="A45" s="96">
        <v>30</v>
      </c>
      <c r="B45" s="92">
        <v>1</v>
      </c>
      <c r="C45" s="92">
        <v>1</v>
      </c>
      <c r="D45" s="92">
        <v>1</v>
      </c>
      <c r="E45" s="92">
        <v>1</v>
      </c>
      <c r="F45" s="92">
        <v>1</v>
      </c>
      <c r="G45" s="92">
        <v>1</v>
      </c>
      <c r="H45" s="92">
        <v>1</v>
      </c>
      <c r="I45" s="92">
        <v>1</v>
      </c>
      <c r="J45" s="92">
        <v>1</v>
      </c>
      <c r="K45" s="92">
        <v>1</v>
      </c>
      <c r="L45" s="92">
        <v>1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7">
        <v>0</v>
      </c>
    </row>
    <row r="46" spans="1:21">
      <c r="A46" s="96">
        <v>31</v>
      </c>
      <c r="B46" s="92">
        <v>1</v>
      </c>
      <c r="C46" s="92">
        <v>1</v>
      </c>
      <c r="D46" s="92">
        <v>1</v>
      </c>
      <c r="E46" s="92">
        <v>1</v>
      </c>
      <c r="F46" s="92">
        <v>1</v>
      </c>
      <c r="G46" s="92">
        <v>1</v>
      </c>
      <c r="H46" s="92">
        <v>1</v>
      </c>
      <c r="I46" s="92">
        <v>1</v>
      </c>
      <c r="J46" s="92">
        <v>1</v>
      </c>
      <c r="K46" s="92">
        <v>1</v>
      </c>
      <c r="L46" s="92">
        <v>1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7">
        <v>0</v>
      </c>
    </row>
    <row r="47" spans="1:21">
      <c r="A47" s="96">
        <v>32</v>
      </c>
      <c r="B47" s="92">
        <v>1</v>
      </c>
      <c r="C47" s="92">
        <v>1</v>
      </c>
      <c r="D47" s="92">
        <v>1</v>
      </c>
      <c r="E47" s="92">
        <v>1</v>
      </c>
      <c r="F47" s="92">
        <v>1</v>
      </c>
      <c r="G47" s="92">
        <v>1</v>
      </c>
      <c r="H47" s="92">
        <v>1</v>
      </c>
      <c r="I47" s="92">
        <v>1</v>
      </c>
      <c r="J47" s="92">
        <v>1</v>
      </c>
      <c r="K47" s="92">
        <v>1</v>
      </c>
      <c r="L47" s="92">
        <v>1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7">
        <v>0</v>
      </c>
    </row>
    <row r="48" spans="1:21">
      <c r="A48" s="96">
        <v>33</v>
      </c>
      <c r="B48" s="92">
        <v>1</v>
      </c>
      <c r="C48" s="92">
        <v>1</v>
      </c>
      <c r="D48" s="92">
        <v>1</v>
      </c>
      <c r="E48" s="92">
        <v>1</v>
      </c>
      <c r="F48" s="92">
        <v>1</v>
      </c>
      <c r="G48" s="92">
        <v>1</v>
      </c>
      <c r="H48" s="92">
        <v>1</v>
      </c>
      <c r="I48" s="92">
        <v>1</v>
      </c>
      <c r="J48" s="92">
        <v>1</v>
      </c>
      <c r="K48" s="92">
        <v>1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7">
        <v>0</v>
      </c>
    </row>
    <row r="49" spans="1:21">
      <c r="A49" s="96">
        <v>34</v>
      </c>
      <c r="B49" s="92">
        <v>1</v>
      </c>
      <c r="C49" s="92">
        <v>1</v>
      </c>
      <c r="D49" s="92">
        <v>1</v>
      </c>
      <c r="E49" s="92">
        <v>1</v>
      </c>
      <c r="F49" s="92">
        <v>1</v>
      </c>
      <c r="G49" s="92">
        <v>1</v>
      </c>
      <c r="H49" s="92">
        <v>1</v>
      </c>
      <c r="I49" s="92">
        <v>1</v>
      </c>
      <c r="J49" s="92">
        <v>1</v>
      </c>
      <c r="K49" s="92">
        <v>1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7">
        <v>0</v>
      </c>
    </row>
    <row r="50" spans="1:21">
      <c r="A50" s="96">
        <v>35</v>
      </c>
      <c r="B50" s="92">
        <v>1</v>
      </c>
      <c r="C50" s="92">
        <v>1</v>
      </c>
      <c r="D50" s="92">
        <v>1</v>
      </c>
      <c r="E50" s="92">
        <v>1</v>
      </c>
      <c r="F50" s="92">
        <v>1</v>
      </c>
      <c r="G50" s="92">
        <v>1</v>
      </c>
      <c r="H50" s="92">
        <v>1</v>
      </c>
      <c r="I50" s="92">
        <v>1</v>
      </c>
      <c r="J50" s="92">
        <v>1</v>
      </c>
      <c r="K50" s="92">
        <v>1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7">
        <v>0</v>
      </c>
    </row>
    <row r="51" spans="1:21">
      <c r="A51" s="96">
        <v>36</v>
      </c>
      <c r="B51" s="92">
        <v>1</v>
      </c>
      <c r="C51" s="92">
        <v>1</v>
      </c>
      <c r="D51" s="92">
        <v>1</v>
      </c>
      <c r="E51" s="92">
        <v>1</v>
      </c>
      <c r="F51" s="92">
        <v>1</v>
      </c>
      <c r="G51" s="92">
        <v>1</v>
      </c>
      <c r="H51" s="92">
        <v>1</v>
      </c>
      <c r="I51" s="92">
        <v>1</v>
      </c>
      <c r="J51" s="92">
        <v>1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7">
        <v>0</v>
      </c>
    </row>
    <row r="52" spans="1:21">
      <c r="A52" s="96">
        <v>37</v>
      </c>
      <c r="B52" s="92">
        <v>1</v>
      </c>
      <c r="C52" s="92">
        <v>1</v>
      </c>
      <c r="D52" s="92">
        <v>1</v>
      </c>
      <c r="E52" s="92">
        <v>1</v>
      </c>
      <c r="F52" s="92">
        <v>1</v>
      </c>
      <c r="G52" s="92">
        <v>1</v>
      </c>
      <c r="H52" s="92">
        <v>1</v>
      </c>
      <c r="I52" s="92">
        <v>1</v>
      </c>
      <c r="J52" s="92">
        <v>1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0</v>
      </c>
      <c r="Q52" s="92">
        <v>0</v>
      </c>
      <c r="R52" s="92">
        <v>0</v>
      </c>
      <c r="S52" s="92">
        <v>0</v>
      </c>
      <c r="T52" s="92">
        <v>0</v>
      </c>
      <c r="U52" s="97">
        <v>0</v>
      </c>
    </row>
    <row r="53" spans="1:21">
      <c r="A53" s="96">
        <v>38</v>
      </c>
      <c r="B53" s="92">
        <v>1</v>
      </c>
      <c r="C53" s="92">
        <v>1</v>
      </c>
      <c r="D53" s="92">
        <v>1</v>
      </c>
      <c r="E53" s="92">
        <v>1</v>
      </c>
      <c r="F53" s="92">
        <v>1</v>
      </c>
      <c r="G53" s="92">
        <v>1</v>
      </c>
      <c r="H53" s="92">
        <v>1</v>
      </c>
      <c r="I53" s="92">
        <v>1</v>
      </c>
      <c r="J53" s="92">
        <v>1</v>
      </c>
      <c r="K53" s="92">
        <v>0</v>
      </c>
      <c r="L53" s="92">
        <v>0</v>
      </c>
      <c r="M53" s="92">
        <v>0</v>
      </c>
      <c r="N53" s="92">
        <v>0</v>
      </c>
      <c r="O53" s="92">
        <v>0</v>
      </c>
      <c r="P53" s="92">
        <v>0</v>
      </c>
      <c r="Q53" s="92">
        <v>0</v>
      </c>
      <c r="R53" s="92">
        <v>0</v>
      </c>
      <c r="S53" s="92">
        <v>0</v>
      </c>
      <c r="T53" s="92">
        <v>0</v>
      </c>
      <c r="U53" s="97">
        <v>0</v>
      </c>
    </row>
    <row r="54" spans="1:21">
      <c r="A54" s="96">
        <v>39</v>
      </c>
      <c r="B54" s="92">
        <v>1</v>
      </c>
      <c r="C54" s="92">
        <v>1</v>
      </c>
      <c r="D54" s="92">
        <v>1</v>
      </c>
      <c r="E54" s="92">
        <v>1</v>
      </c>
      <c r="F54" s="92">
        <v>1</v>
      </c>
      <c r="G54" s="92">
        <v>1</v>
      </c>
      <c r="H54" s="92">
        <v>1</v>
      </c>
      <c r="I54" s="92">
        <v>1</v>
      </c>
      <c r="J54" s="92">
        <v>1</v>
      </c>
      <c r="K54" s="92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0</v>
      </c>
      <c r="R54" s="92">
        <v>0</v>
      </c>
      <c r="S54" s="92">
        <v>0</v>
      </c>
      <c r="T54" s="92">
        <v>0</v>
      </c>
      <c r="U54" s="97">
        <v>0</v>
      </c>
    </row>
    <row r="55" spans="1:21">
      <c r="A55" s="96">
        <v>40</v>
      </c>
      <c r="B55" s="92">
        <v>1</v>
      </c>
      <c r="C55" s="92">
        <v>1</v>
      </c>
      <c r="D55" s="92">
        <v>1</v>
      </c>
      <c r="E55" s="92">
        <v>1</v>
      </c>
      <c r="F55" s="92">
        <v>1</v>
      </c>
      <c r="G55" s="92">
        <v>1</v>
      </c>
      <c r="H55" s="92">
        <v>1</v>
      </c>
      <c r="I55" s="92">
        <v>1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97">
        <v>0</v>
      </c>
    </row>
    <row r="56" spans="1:21">
      <c r="A56" s="96">
        <v>41</v>
      </c>
      <c r="B56" s="92">
        <v>1</v>
      </c>
      <c r="C56" s="92">
        <v>1</v>
      </c>
      <c r="D56" s="92">
        <v>1</v>
      </c>
      <c r="E56" s="92">
        <v>1</v>
      </c>
      <c r="F56" s="92">
        <v>1</v>
      </c>
      <c r="G56" s="92">
        <v>1</v>
      </c>
      <c r="H56" s="92">
        <v>1</v>
      </c>
      <c r="I56" s="92">
        <v>1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92">
        <v>0</v>
      </c>
      <c r="P56" s="92">
        <v>0</v>
      </c>
      <c r="Q56" s="92">
        <v>0</v>
      </c>
      <c r="R56" s="92">
        <v>0</v>
      </c>
      <c r="S56" s="92">
        <v>0</v>
      </c>
      <c r="T56" s="92">
        <v>0</v>
      </c>
      <c r="U56" s="97">
        <v>0</v>
      </c>
    </row>
    <row r="57" spans="1:21">
      <c r="A57" s="96">
        <v>42</v>
      </c>
      <c r="B57" s="92">
        <v>1</v>
      </c>
      <c r="C57" s="92">
        <v>1</v>
      </c>
      <c r="D57" s="92">
        <v>1</v>
      </c>
      <c r="E57" s="92">
        <v>1</v>
      </c>
      <c r="F57" s="92">
        <v>1</v>
      </c>
      <c r="G57" s="92">
        <v>1</v>
      </c>
      <c r="H57" s="92">
        <v>1</v>
      </c>
      <c r="I57" s="92">
        <v>1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0</v>
      </c>
      <c r="P57" s="92">
        <v>0</v>
      </c>
      <c r="Q57" s="92">
        <v>0</v>
      </c>
      <c r="R57" s="92">
        <v>0</v>
      </c>
      <c r="S57" s="92">
        <v>0</v>
      </c>
      <c r="T57" s="92">
        <v>0</v>
      </c>
      <c r="U57" s="97">
        <v>0</v>
      </c>
    </row>
    <row r="58" spans="1:21">
      <c r="A58" s="96">
        <v>43</v>
      </c>
      <c r="B58" s="92">
        <v>1</v>
      </c>
      <c r="C58" s="92">
        <v>1</v>
      </c>
      <c r="D58" s="92">
        <v>1</v>
      </c>
      <c r="E58" s="92">
        <v>1</v>
      </c>
      <c r="F58" s="92">
        <v>1</v>
      </c>
      <c r="G58" s="92">
        <v>1</v>
      </c>
      <c r="H58" s="92">
        <v>1</v>
      </c>
      <c r="I58" s="92">
        <v>1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7">
        <v>0</v>
      </c>
    </row>
    <row r="59" spans="1:21">
      <c r="A59" s="96">
        <v>44</v>
      </c>
      <c r="B59" s="92">
        <v>1</v>
      </c>
      <c r="C59" s="92">
        <v>1</v>
      </c>
      <c r="D59" s="92">
        <v>1</v>
      </c>
      <c r="E59" s="92">
        <v>1</v>
      </c>
      <c r="F59" s="92">
        <v>1</v>
      </c>
      <c r="G59" s="92">
        <v>1</v>
      </c>
      <c r="H59" s="92">
        <v>1</v>
      </c>
      <c r="I59" s="92">
        <v>1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7">
        <v>0</v>
      </c>
    </row>
    <row r="60" spans="1:21">
      <c r="A60" s="96">
        <v>45</v>
      </c>
      <c r="B60" s="92">
        <v>1</v>
      </c>
      <c r="C60" s="92">
        <v>1</v>
      </c>
      <c r="D60" s="92">
        <v>1</v>
      </c>
      <c r="E60" s="92">
        <v>1</v>
      </c>
      <c r="F60" s="92">
        <v>1</v>
      </c>
      <c r="G60" s="92">
        <v>1</v>
      </c>
      <c r="H60" s="92">
        <v>1</v>
      </c>
      <c r="I60" s="92">
        <v>0</v>
      </c>
      <c r="J60" s="92">
        <v>0</v>
      </c>
      <c r="K60" s="92">
        <v>0</v>
      </c>
      <c r="L60" s="92">
        <v>0</v>
      </c>
      <c r="M60" s="92">
        <v>0</v>
      </c>
      <c r="N60" s="92">
        <v>0</v>
      </c>
      <c r="O60" s="92">
        <v>0</v>
      </c>
      <c r="P60" s="92">
        <v>0</v>
      </c>
      <c r="Q60" s="92">
        <v>0</v>
      </c>
      <c r="R60" s="92">
        <v>0</v>
      </c>
      <c r="S60" s="92">
        <v>0</v>
      </c>
      <c r="T60" s="92">
        <v>0</v>
      </c>
      <c r="U60" s="97">
        <v>0</v>
      </c>
    </row>
    <row r="61" spans="1:21">
      <c r="A61" s="96">
        <v>46</v>
      </c>
      <c r="B61" s="92">
        <v>1</v>
      </c>
      <c r="C61" s="92">
        <v>1</v>
      </c>
      <c r="D61" s="92">
        <v>1</v>
      </c>
      <c r="E61" s="92">
        <v>1</v>
      </c>
      <c r="F61" s="92">
        <v>1</v>
      </c>
      <c r="G61" s="92">
        <v>1</v>
      </c>
      <c r="H61" s="92">
        <v>1</v>
      </c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2">
        <v>0</v>
      </c>
      <c r="O61" s="92">
        <v>0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7">
        <v>0</v>
      </c>
    </row>
    <row r="62" spans="1:21">
      <c r="A62" s="96">
        <v>47</v>
      </c>
      <c r="B62" s="92">
        <v>1</v>
      </c>
      <c r="C62" s="92">
        <v>1</v>
      </c>
      <c r="D62" s="92">
        <v>1</v>
      </c>
      <c r="E62" s="92">
        <v>1</v>
      </c>
      <c r="F62" s="92">
        <v>1</v>
      </c>
      <c r="G62" s="92">
        <v>1</v>
      </c>
      <c r="H62" s="92">
        <v>1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2">
        <v>0</v>
      </c>
      <c r="O62" s="92">
        <v>0</v>
      </c>
      <c r="P62" s="92">
        <v>0</v>
      </c>
      <c r="Q62" s="92">
        <v>0</v>
      </c>
      <c r="R62" s="92">
        <v>0</v>
      </c>
      <c r="S62" s="92">
        <v>0</v>
      </c>
      <c r="T62" s="92">
        <v>0</v>
      </c>
      <c r="U62" s="97">
        <v>0</v>
      </c>
    </row>
    <row r="63" spans="1:21">
      <c r="A63" s="96">
        <v>48</v>
      </c>
      <c r="B63" s="92">
        <v>1</v>
      </c>
      <c r="C63" s="92">
        <v>1</v>
      </c>
      <c r="D63" s="92">
        <v>1</v>
      </c>
      <c r="E63" s="92">
        <v>1</v>
      </c>
      <c r="F63" s="92">
        <v>1</v>
      </c>
      <c r="G63" s="92">
        <v>1</v>
      </c>
      <c r="H63" s="92">
        <v>1</v>
      </c>
      <c r="I63" s="92">
        <v>0</v>
      </c>
      <c r="J63" s="92">
        <v>0</v>
      </c>
      <c r="K63" s="92">
        <v>0</v>
      </c>
      <c r="L63" s="92">
        <v>0</v>
      </c>
      <c r="M63" s="92">
        <v>0</v>
      </c>
      <c r="N63" s="92">
        <v>0</v>
      </c>
      <c r="O63" s="92">
        <v>0</v>
      </c>
      <c r="P63" s="92">
        <v>0</v>
      </c>
      <c r="Q63" s="92">
        <v>0</v>
      </c>
      <c r="R63" s="92">
        <v>0</v>
      </c>
      <c r="S63" s="92">
        <v>0</v>
      </c>
      <c r="T63" s="92">
        <v>0</v>
      </c>
      <c r="U63" s="97">
        <v>0</v>
      </c>
    </row>
    <row r="64" spans="1:21">
      <c r="A64" s="96">
        <v>49</v>
      </c>
      <c r="B64" s="92">
        <v>1</v>
      </c>
      <c r="C64" s="92">
        <v>1</v>
      </c>
      <c r="D64" s="92">
        <v>1</v>
      </c>
      <c r="E64" s="92">
        <v>1</v>
      </c>
      <c r="F64" s="92">
        <v>1</v>
      </c>
      <c r="G64" s="92">
        <v>1</v>
      </c>
      <c r="H64" s="92">
        <v>1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92">
        <v>0</v>
      </c>
      <c r="O64" s="92">
        <v>0</v>
      </c>
      <c r="P64" s="92">
        <v>0</v>
      </c>
      <c r="Q64" s="92">
        <v>0</v>
      </c>
      <c r="R64" s="92">
        <v>0</v>
      </c>
      <c r="S64" s="92">
        <v>0</v>
      </c>
      <c r="T64" s="92">
        <v>0</v>
      </c>
      <c r="U64" s="97">
        <v>0</v>
      </c>
    </row>
    <row r="65" spans="1:21">
      <c r="A65" s="96">
        <v>50</v>
      </c>
      <c r="B65" s="92">
        <v>1</v>
      </c>
      <c r="C65" s="92">
        <v>1</v>
      </c>
      <c r="D65" s="92">
        <v>1</v>
      </c>
      <c r="E65" s="92">
        <v>1</v>
      </c>
      <c r="F65" s="92">
        <v>1</v>
      </c>
      <c r="G65" s="92">
        <v>1</v>
      </c>
      <c r="H65" s="92">
        <v>1</v>
      </c>
      <c r="I65" s="92">
        <v>0</v>
      </c>
      <c r="J65" s="92">
        <v>0</v>
      </c>
      <c r="K65" s="92">
        <v>0</v>
      </c>
      <c r="L65" s="92">
        <v>0</v>
      </c>
      <c r="M65" s="92">
        <v>0</v>
      </c>
      <c r="N65" s="92">
        <v>0</v>
      </c>
      <c r="O65" s="92">
        <v>0</v>
      </c>
      <c r="P65" s="92">
        <v>0</v>
      </c>
      <c r="Q65" s="92">
        <v>0</v>
      </c>
      <c r="R65" s="92">
        <v>0</v>
      </c>
      <c r="S65" s="92">
        <v>0</v>
      </c>
      <c r="T65" s="92">
        <v>0</v>
      </c>
      <c r="U65" s="97">
        <v>0</v>
      </c>
    </row>
    <row r="66" spans="1:21">
      <c r="A66" s="96">
        <v>51</v>
      </c>
      <c r="B66" s="92">
        <v>1</v>
      </c>
      <c r="C66" s="92">
        <v>1</v>
      </c>
      <c r="D66" s="92">
        <v>1</v>
      </c>
      <c r="E66" s="92">
        <v>1</v>
      </c>
      <c r="F66" s="92">
        <v>1</v>
      </c>
      <c r="G66" s="92">
        <v>1</v>
      </c>
      <c r="H66" s="92">
        <v>0</v>
      </c>
      <c r="I66" s="92">
        <v>0</v>
      </c>
      <c r="J66" s="92">
        <v>0</v>
      </c>
      <c r="K66" s="92">
        <v>0</v>
      </c>
      <c r="L66" s="92">
        <v>0</v>
      </c>
      <c r="M66" s="92">
        <v>0</v>
      </c>
      <c r="N66" s="92">
        <v>0</v>
      </c>
      <c r="O66" s="92">
        <v>0</v>
      </c>
      <c r="P66" s="92">
        <v>0</v>
      </c>
      <c r="Q66" s="92">
        <v>0</v>
      </c>
      <c r="R66" s="92">
        <v>0</v>
      </c>
      <c r="S66" s="92">
        <v>0</v>
      </c>
      <c r="T66" s="92">
        <v>0</v>
      </c>
      <c r="U66" s="97">
        <v>0</v>
      </c>
    </row>
    <row r="67" spans="1:21">
      <c r="A67" s="96">
        <v>52</v>
      </c>
      <c r="B67" s="92">
        <v>1</v>
      </c>
      <c r="C67" s="92">
        <v>1</v>
      </c>
      <c r="D67" s="92">
        <v>1</v>
      </c>
      <c r="E67" s="92">
        <v>1</v>
      </c>
      <c r="F67" s="92">
        <v>1</v>
      </c>
      <c r="G67" s="92">
        <v>1</v>
      </c>
      <c r="H67" s="92">
        <v>0</v>
      </c>
      <c r="I67" s="92">
        <v>0</v>
      </c>
      <c r="J67" s="92">
        <v>0</v>
      </c>
      <c r="K67" s="92">
        <v>0</v>
      </c>
      <c r="L67" s="92">
        <v>0</v>
      </c>
      <c r="M67" s="92">
        <v>0</v>
      </c>
      <c r="N67" s="92">
        <v>0</v>
      </c>
      <c r="O67" s="92">
        <v>0</v>
      </c>
      <c r="P67" s="92">
        <v>0</v>
      </c>
      <c r="Q67" s="92">
        <v>0</v>
      </c>
      <c r="R67" s="92">
        <v>0</v>
      </c>
      <c r="S67" s="92">
        <v>0</v>
      </c>
      <c r="T67" s="92">
        <v>0</v>
      </c>
      <c r="U67" s="97">
        <v>0</v>
      </c>
    </row>
    <row r="68" spans="1:21">
      <c r="A68" s="96">
        <v>53</v>
      </c>
      <c r="B68" s="92">
        <v>1</v>
      </c>
      <c r="C68" s="92">
        <v>1</v>
      </c>
      <c r="D68" s="92">
        <v>1</v>
      </c>
      <c r="E68" s="92">
        <v>1</v>
      </c>
      <c r="F68" s="92">
        <v>1</v>
      </c>
      <c r="G68" s="92">
        <v>1</v>
      </c>
      <c r="H68" s="92">
        <v>0</v>
      </c>
      <c r="I68" s="92">
        <v>0</v>
      </c>
      <c r="J68" s="92">
        <v>0</v>
      </c>
      <c r="K68" s="92">
        <v>0</v>
      </c>
      <c r="L68" s="92">
        <v>0</v>
      </c>
      <c r="M68" s="92">
        <v>0</v>
      </c>
      <c r="N68" s="92">
        <v>0</v>
      </c>
      <c r="O68" s="92">
        <v>0</v>
      </c>
      <c r="P68" s="92">
        <v>0</v>
      </c>
      <c r="Q68" s="92">
        <v>0</v>
      </c>
      <c r="R68" s="92">
        <v>0</v>
      </c>
      <c r="S68" s="92">
        <v>0</v>
      </c>
      <c r="T68" s="92">
        <v>0</v>
      </c>
      <c r="U68" s="97">
        <v>0</v>
      </c>
    </row>
    <row r="69" spans="1:21">
      <c r="A69" s="96">
        <v>54</v>
      </c>
      <c r="B69" s="92">
        <v>1</v>
      </c>
      <c r="C69" s="92">
        <v>1</v>
      </c>
      <c r="D69" s="92">
        <v>1</v>
      </c>
      <c r="E69" s="92">
        <v>1</v>
      </c>
      <c r="F69" s="92">
        <v>1</v>
      </c>
      <c r="G69" s="92">
        <v>1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>
        <v>0</v>
      </c>
      <c r="R69" s="92">
        <v>0</v>
      </c>
      <c r="S69" s="92">
        <v>0</v>
      </c>
      <c r="T69" s="92">
        <v>0</v>
      </c>
      <c r="U69" s="97">
        <v>0</v>
      </c>
    </row>
    <row r="70" spans="1:21">
      <c r="A70" s="96">
        <v>55</v>
      </c>
      <c r="B70" s="92">
        <v>1</v>
      </c>
      <c r="C70" s="92">
        <v>1</v>
      </c>
      <c r="D70" s="92">
        <v>1</v>
      </c>
      <c r="E70" s="92">
        <v>1</v>
      </c>
      <c r="F70" s="92">
        <v>1</v>
      </c>
      <c r="G70" s="92">
        <v>1</v>
      </c>
      <c r="H70" s="92">
        <v>0</v>
      </c>
      <c r="I70" s="92">
        <v>0</v>
      </c>
      <c r="J70" s="92">
        <v>0</v>
      </c>
      <c r="K70" s="92">
        <v>0</v>
      </c>
      <c r="L70" s="92">
        <v>0</v>
      </c>
      <c r="M70" s="92">
        <v>0</v>
      </c>
      <c r="N70" s="92">
        <v>0</v>
      </c>
      <c r="O70" s="92">
        <v>0</v>
      </c>
      <c r="P70" s="92">
        <v>0</v>
      </c>
      <c r="Q70" s="92">
        <v>0</v>
      </c>
      <c r="R70" s="92">
        <v>0</v>
      </c>
      <c r="S70" s="92">
        <v>0</v>
      </c>
      <c r="T70" s="92">
        <v>0</v>
      </c>
      <c r="U70" s="97">
        <v>0</v>
      </c>
    </row>
    <row r="71" spans="1:21">
      <c r="A71" s="96">
        <v>56</v>
      </c>
      <c r="B71" s="92">
        <v>1</v>
      </c>
      <c r="C71" s="92">
        <v>1</v>
      </c>
      <c r="D71" s="92">
        <v>1</v>
      </c>
      <c r="E71" s="92">
        <v>1</v>
      </c>
      <c r="F71" s="92">
        <v>1</v>
      </c>
      <c r="G71" s="92">
        <v>1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0</v>
      </c>
      <c r="O71" s="92">
        <v>0</v>
      </c>
      <c r="P71" s="92">
        <v>0</v>
      </c>
      <c r="Q71" s="92">
        <v>0</v>
      </c>
      <c r="R71" s="92">
        <v>0</v>
      </c>
      <c r="S71" s="92">
        <v>0</v>
      </c>
      <c r="T71" s="92">
        <v>0</v>
      </c>
      <c r="U71" s="97">
        <v>0</v>
      </c>
    </row>
    <row r="72" spans="1:21">
      <c r="A72" s="96">
        <v>57</v>
      </c>
      <c r="B72" s="92">
        <v>1</v>
      </c>
      <c r="C72" s="92">
        <v>1</v>
      </c>
      <c r="D72" s="92">
        <v>1</v>
      </c>
      <c r="E72" s="92">
        <v>1</v>
      </c>
      <c r="F72" s="92">
        <v>1</v>
      </c>
      <c r="G72" s="92">
        <v>1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2">
        <v>0</v>
      </c>
      <c r="S72" s="92">
        <v>0</v>
      </c>
      <c r="T72" s="92">
        <v>0</v>
      </c>
      <c r="U72" s="97">
        <v>0</v>
      </c>
    </row>
    <row r="73" spans="1:21">
      <c r="A73" s="96">
        <v>58</v>
      </c>
      <c r="B73" s="92">
        <v>1</v>
      </c>
      <c r="C73" s="92">
        <v>1</v>
      </c>
      <c r="D73" s="92">
        <v>1</v>
      </c>
      <c r="E73" s="92">
        <v>1</v>
      </c>
      <c r="F73" s="92">
        <v>1</v>
      </c>
      <c r="G73" s="92">
        <v>1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2">
        <v>0</v>
      </c>
      <c r="N73" s="92">
        <v>0</v>
      </c>
      <c r="O73" s="92">
        <v>0</v>
      </c>
      <c r="P73" s="92">
        <v>0</v>
      </c>
      <c r="Q73" s="92">
        <v>0</v>
      </c>
      <c r="R73" s="92">
        <v>0</v>
      </c>
      <c r="S73" s="92">
        <v>0</v>
      </c>
      <c r="T73" s="92">
        <v>0</v>
      </c>
      <c r="U73" s="97">
        <v>0</v>
      </c>
    </row>
    <row r="74" spans="1:21">
      <c r="A74" s="96">
        <v>59</v>
      </c>
      <c r="B74" s="92">
        <v>1</v>
      </c>
      <c r="C74" s="92">
        <v>1</v>
      </c>
      <c r="D74" s="92">
        <v>1</v>
      </c>
      <c r="E74" s="92">
        <v>1</v>
      </c>
      <c r="F74" s="92">
        <v>1</v>
      </c>
      <c r="G74" s="92">
        <v>0</v>
      </c>
      <c r="H74" s="92">
        <v>0</v>
      </c>
      <c r="I74" s="92">
        <v>0</v>
      </c>
      <c r="J74" s="92">
        <v>0</v>
      </c>
      <c r="K74" s="92">
        <v>0</v>
      </c>
      <c r="L74" s="92">
        <v>0</v>
      </c>
      <c r="M74" s="92">
        <v>0</v>
      </c>
      <c r="N74" s="92">
        <v>0</v>
      </c>
      <c r="O74" s="92">
        <v>0</v>
      </c>
      <c r="P74" s="92">
        <v>0</v>
      </c>
      <c r="Q74" s="92">
        <v>0</v>
      </c>
      <c r="R74" s="92">
        <v>0</v>
      </c>
      <c r="S74" s="92">
        <v>0</v>
      </c>
      <c r="T74" s="92">
        <v>0</v>
      </c>
      <c r="U74" s="97">
        <v>0</v>
      </c>
    </row>
    <row r="75" spans="1:21">
      <c r="A75" s="96">
        <v>60</v>
      </c>
      <c r="B75" s="92">
        <v>1</v>
      </c>
      <c r="C75" s="92">
        <v>1</v>
      </c>
      <c r="D75" s="92">
        <v>1</v>
      </c>
      <c r="E75" s="92">
        <v>1</v>
      </c>
      <c r="F75" s="92">
        <v>1</v>
      </c>
      <c r="G75" s="92">
        <v>0</v>
      </c>
      <c r="H75" s="92">
        <v>0</v>
      </c>
      <c r="I75" s="92">
        <v>0</v>
      </c>
      <c r="J75" s="92">
        <v>0</v>
      </c>
      <c r="K75" s="92">
        <v>0</v>
      </c>
      <c r="L75" s="92">
        <v>0</v>
      </c>
      <c r="M75" s="92">
        <v>0</v>
      </c>
      <c r="N75" s="92">
        <v>0</v>
      </c>
      <c r="O75" s="92">
        <v>0</v>
      </c>
      <c r="P75" s="92">
        <v>0</v>
      </c>
      <c r="Q75" s="92">
        <v>0</v>
      </c>
      <c r="R75" s="92">
        <v>0</v>
      </c>
      <c r="S75" s="92">
        <v>0</v>
      </c>
      <c r="T75" s="92">
        <v>0</v>
      </c>
      <c r="U75" s="97">
        <v>0</v>
      </c>
    </row>
    <row r="76" spans="1:21">
      <c r="A76" s="96">
        <v>61</v>
      </c>
      <c r="B76" s="92">
        <v>1</v>
      </c>
      <c r="C76" s="92">
        <v>1</v>
      </c>
      <c r="D76" s="92">
        <v>1</v>
      </c>
      <c r="E76" s="92">
        <v>1</v>
      </c>
      <c r="F76" s="92">
        <v>1</v>
      </c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2">
        <v>0</v>
      </c>
      <c r="R76" s="92">
        <v>0</v>
      </c>
      <c r="S76" s="92">
        <v>0</v>
      </c>
      <c r="T76" s="92">
        <v>0</v>
      </c>
      <c r="U76" s="97">
        <v>0</v>
      </c>
    </row>
    <row r="77" spans="1:21">
      <c r="A77" s="96">
        <v>62</v>
      </c>
      <c r="B77" s="92">
        <v>1</v>
      </c>
      <c r="C77" s="92">
        <v>1</v>
      </c>
      <c r="D77" s="92">
        <v>1</v>
      </c>
      <c r="E77" s="92">
        <v>1</v>
      </c>
      <c r="F77" s="92">
        <v>1</v>
      </c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2">
        <v>0</v>
      </c>
      <c r="U77" s="97">
        <v>0</v>
      </c>
    </row>
    <row r="78" spans="1:21">
      <c r="A78" s="96">
        <v>63</v>
      </c>
      <c r="B78" s="92">
        <v>1</v>
      </c>
      <c r="C78" s="92">
        <v>1</v>
      </c>
      <c r="D78" s="92">
        <v>1</v>
      </c>
      <c r="E78" s="92">
        <v>1</v>
      </c>
      <c r="F78" s="92">
        <v>1</v>
      </c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2">
        <v>0</v>
      </c>
      <c r="N78" s="92">
        <v>0</v>
      </c>
      <c r="O78" s="92">
        <v>0</v>
      </c>
      <c r="P78" s="92">
        <v>0</v>
      </c>
      <c r="Q78" s="92">
        <v>0</v>
      </c>
      <c r="R78" s="92">
        <v>0</v>
      </c>
      <c r="S78" s="92">
        <v>0</v>
      </c>
      <c r="T78" s="92">
        <v>0</v>
      </c>
      <c r="U78" s="97">
        <v>0</v>
      </c>
    </row>
    <row r="79" spans="1:21">
      <c r="A79" s="96">
        <v>64</v>
      </c>
      <c r="B79" s="92">
        <v>1</v>
      </c>
      <c r="C79" s="92">
        <v>1</v>
      </c>
      <c r="D79" s="92">
        <v>1</v>
      </c>
      <c r="E79" s="92">
        <v>1</v>
      </c>
      <c r="F79" s="92">
        <v>1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0</v>
      </c>
      <c r="R79" s="92">
        <v>0</v>
      </c>
      <c r="S79" s="92">
        <v>0</v>
      </c>
      <c r="T79" s="92">
        <v>0</v>
      </c>
      <c r="U79" s="97">
        <v>0</v>
      </c>
    </row>
    <row r="80" spans="1:21">
      <c r="A80" s="96">
        <v>65</v>
      </c>
      <c r="B80" s="92">
        <v>1</v>
      </c>
      <c r="C80" s="92">
        <v>1</v>
      </c>
      <c r="D80" s="92">
        <v>1</v>
      </c>
      <c r="E80" s="92">
        <v>1</v>
      </c>
      <c r="F80" s="92">
        <v>1</v>
      </c>
      <c r="G80" s="92">
        <v>0</v>
      </c>
      <c r="H80" s="92">
        <v>0</v>
      </c>
      <c r="I80" s="92">
        <v>0</v>
      </c>
      <c r="J80" s="92">
        <v>0</v>
      </c>
      <c r="K80" s="92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7">
        <v>0</v>
      </c>
    </row>
    <row r="81" spans="1:21">
      <c r="A81" s="96">
        <v>66</v>
      </c>
      <c r="B81" s="92">
        <v>1</v>
      </c>
      <c r="C81" s="92">
        <v>1</v>
      </c>
      <c r="D81" s="92">
        <v>1</v>
      </c>
      <c r="E81" s="92">
        <v>1</v>
      </c>
      <c r="F81" s="92">
        <v>1</v>
      </c>
      <c r="G81" s="92">
        <v>0</v>
      </c>
      <c r="H81" s="92">
        <v>0</v>
      </c>
      <c r="I81" s="92">
        <v>0</v>
      </c>
      <c r="J81" s="92">
        <v>0</v>
      </c>
      <c r="K81" s="92">
        <v>0</v>
      </c>
      <c r="L81" s="92">
        <v>0</v>
      </c>
      <c r="M81" s="92">
        <v>0</v>
      </c>
      <c r="N81" s="92">
        <v>0</v>
      </c>
      <c r="O81" s="92">
        <v>0</v>
      </c>
      <c r="P81" s="92">
        <v>0</v>
      </c>
      <c r="Q81" s="92">
        <v>0</v>
      </c>
      <c r="R81" s="92">
        <v>0</v>
      </c>
      <c r="S81" s="92">
        <v>0</v>
      </c>
      <c r="T81" s="92">
        <v>0</v>
      </c>
      <c r="U81" s="97">
        <v>0</v>
      </c>
    </row>
    <row r="82" spans="1:21">
      <c r="A82" s="96">
        <v>67</v>
      </c>
      <c r="B82" s="92">
        <v>1</v>
      </c>
      <c r="C82" s="92">
        <v>1</v>
      </c>
      <c r="D82" s="92">
        <v>1</v>
      </c>
      <c r="E82" s="92">
        <v>1</v>
      </c>
      <c r="F82" s="92">
        <v>1</v>
      </c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2">
        <v>0</v>
      </c>
      <c r="N82" s="92">
        <v>0</v>
      </c>
      <c r="O82" s="92">
        <v>0</v>
      </c>
      <c r="P82" s="92">
        <v>0</v>
      </c>
      <c r="Q82" s="92">
        <v>0</v>
      </c>
      <c r="R82" s="92">
        <v>0</v>
      </c>
      <c r="S82" s="92">
        <v>0</v>
      </c>
      <c r="T82" s="92">
        <v>0</v>
      </c>
      <c r="U82" s="97">
        <v>0</v>
      </c>
    </row>
    <row r="83" spans="1:21">
      <c r="A83" s="96">
        <v>68</v>
      </c>
      <c r="B83" s="92">
        <v>1</v>
      </c>
      <c r="C83" s="92">
        <v>1</v>
      </c>
      <c r="D83" s="92">
        <v>1</v>
      </c>
      <c r="E83" s="92">
        <v>1</v>
      </c>
      <c r="F83" s="92">
        <v>1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  <c r="N83" s="92">
        <v>0</v>
      </c>
      <c r="O83" s="92">
        <v>0</v>
      </c>
      <c r="P83" s="92">
        <v>0</v>
      </c>
      <c r="Q83" s="92">
        <v>0</v>
      </c>
      <c r="R83" s="92">
        <v>0</v>
      </c>
      <c r="S83" s="92">
        <v>0</v>
      </c>
      <c r="T83" s="92">
        <v>0</v>
      </c>
      <c r="U83" s="97">
        <v>0</v>
      </c>
    </row>
    <row r="84" spans="1:21">
      <c r="A84" s="96">
        <v>69</v>
      </c>
      <c r="B84" s="92">
        <v>1</v>
      </c>
      <c r="C84" s="92">
        <v>1</v>
      </c>
      <c r="D84" s="92">
        <v>1</v>
      </c>
      <c r="E84" s="92">
        <v>1</v>
      </c>
      <c r="F84" s="92">
        <v>1</v>
      </c>
      <c r="G84" s="92">
        <v>0</v>
      </c>
      <c r="H84" s="92">
        <v>0</v>
      </c>
      <c r="I84" s="92">
        <v>0</v>
      </c>
      <c r="J84" s="92">
        <v>0</v>
      </c>
      <c r="K84" s="92">
        <v>0</v>
      </c>
      <c r="L84" s="92">
        <v>0</v>
      </c>
      <c r="M84" s="92">
        <v>0</v>
      </c>
      <c r="N84" s="92">
        <v>0</v>
      </c>
      <c r="O84" s="92">
        <v>0</v>
      </c>
      <c r="P84" s="92">
        <v>0</v>
      </c>
      <c r="Q84" s="92">
        <v>0</v>
      </c>
      <c r="R84" s="92">
        <v>0</v>
      </c>
      <c r="S84" s="92">
        <v>0</v>
      </c>
      <c r="T84" s="92">
        <v>0</v>
      </c>
      <c r="U84" s="97">
        <v>0</v>
      </c>
    </row>
    <row r="85" spans="1:21">
      <c r="A85" s="96">
        <v>70</v>
      </c>
      <c r="B85" s="92">
        <v>1</v>
      </c>
      <c r="C85" s="92">
        <v>1</v>
      </c>
      <c r="D85" s="92">
        <v>1</v>
      </c>
      <c r="E85" s="92">
        <v>1</v>
      </c>
      <c r="F85" s="92">
        <v>1</v>
      </c>
      <c r="G85" s="92">
        <v>0</v>
      </c>
      <c r="H85" s="92">
        <v>0</v>
      </c>
      <c r="I85" s="92">
        <v>0</v>
      </c>
      <c r="J85" s="92">
        <v>0</v>
      </c>
      <c r="K85" s="92">
        <v>0</v>
      </c>
      <c r="L85" s="92">
        <v>0</v>
      </c>
      <c r="M85" s="92">
        <v>0</v>
      </c>
      <c r="N85" s="92">
        <v>0</v>
      </c>
      <c r="O85" s="92">
        <v>0</v>
      </c>
      <c r="P85" s="92">
        <v>0</v>
      </c>
      <c r="Q85" s="92">
        <v>0</v>
      </c>
      <c r="R85" s="92">
        <v>0</v>
      </c>
      <c r="S85" s="92">
        <v>0</v>
      </c>
      <c r="T85" s="92">
        <v>0</v>
      </c>
      <c r="U85" s="97">
        <v>0</v>
      </c>
    </row>
    <row r="86" spans="1:21">
      <c r="A86" s="96">
        <v>71</v>
      </c>
      <c r="B86" s="92">
        <v>1</v>
      </c>
      <c r="C86" s="92">
        <v>1</v>
      </c>
      <c r="D86" s="92">
        <v>1</v>
      </c>
      <c r="E86" s="92">
        <v>1</v>
      </c>
      <c r="F86" s="92">
        <v>1</v>
      </c>
      <c r="G86" s="92">
        <v>0</v>
      </c>
      <c r="H86" s="92">
        <v>0</v>
      </c>
      <c r="I86" s="92">
        <v>0</v>
      </c>
      <c r="J86" s="92">
        <v>0</v>
      </c>
      <c r="K86" s="92">
        <v>0</v>
      </c>
      <c r="L86" s="92">
        <v>0</v>
      </c>
      <c r="M86" s="92">
        <v>0</v>
      </c>
      <c r="N86" s="92">
        <v>0</v>
      </c>
      <c r="O86" s="92">
        <v>0</v>
      </c>
      <c r="P86" s="92">
        <v>0</v>
      </c>
      <c r="Q86" s="92">
        <v>0</v>
      </c>
      <c r="R86" s="92">
        <v>0</v>
      </c>
      <c r="S86" s="92">
        <v>0</v>
      </c>
      <c r="T86" s="92">
        <v>0</v>
      </c>
      <c r="U86" s="97">
        <v>0</v>
      </c>
    </row>
    <row r="87" spans="1:21">
      <c r="A87" s="96">
        <v>72</v>
      </c>
      <c r="B87" s="92">
        <v>1</v>
      </c>
      <c r="C87" s="92">
        <v>1</v>
      </c>
      <c r="D87" s="92">
        <v>1</v>
      </c>
      <c r="E87" s="92">
        <v>1</v>
      </c>
      <c r="F87" s="92">
        <v>0</v>
      </c>
      <c r="G87" s="92">
        <v>0</v>
      </c>
      <c r="H87" s="92">
        <v>0</v>
      </c>
      <c r="I87" s="92">
        <v>0</v>
      </c>
      <c r="J87" s="92">
        <v>0</v>
      </c>
      <c r="K87" s="92">
        <v>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92">
        <v>0</v>
      </c>
      <c r="T87" s="92">
        <v>0</v>
      </c>
      <c r="U87" s="97">
        <v>0</v>
      </c>
    </row>
    <row r="88" spans="1:21">
      <c r="A88" s="96">
        <v>73</v>
      </c>
      <c r="B88" s="92">
        <v>1</v>
      </c>
      <c r="C88" s="92">
        <v>1</v>
      </c>
      <c r="D88" s="92">
        <v>1</v>
      </c>
      <c r="E88" s="92">
        <v>1</v>
      </c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92">
        <v>0</v>
      </c>
      <c r="L88" s="92">
        <v>0</v>
      </c>
      <c r="M88" s="92">
        <v>0</v>
      </c>
      <c r="N88" s="92">
        <v>0</v>
      </c>
      <c r="O88" s="92">
        <v>0</v>
      </c>
      <c r="P88" s="92">
        <v>0</v>
      </c>
      <c r="Q88" s="92">
        <v>0</v>
      </c>
      <c r="R88" s="92">
        <v>0</v>
      </c>
      <c r="S88" s="92">
        <v>0</v>
      </c>
      <c r="T88" s="92">
        <v>0</v>
      </c>
      <c r="U88" s="97">
        <v>0</v>
      </c>
    </row>
    <row r="89" spans="1:21">
      <c r="A89" s="96">
        <v>74</v>
      </c>
      <c r="B89" s="92">
        <v>1</v>
      </c>
      <c r="C89" s="92">
        <v>1</v>
      </c>
      <c r="D89" s="92">
        <v>1</v>
      </c>
      <c r="E89" s="92">
        <v>1</v>
      </c>
      <c r="F89" s="92">
        <v>0</v>
      </c>
      <c r="G89" s="92">
        <v>0</v>
      </c>
      <c r="H89" s="92">
        <v>0</v>
      </c>
      <c r="I89" s="92">
        <v>0</v>
      </c>
      <c r="J89" s="92">
        <v>0</v>
      </c>
      <c r="K89" s="92">
        <v>0</v>
      </c>
      <c r="L89" s="92">
        <v>0</v>
      </c>
      <c r="M89" s="92">
        <v>0</v>
      </c>
      <c r="N89" s="92">
        <v>0</v>
      </c>
      <c r="O89" s="92">
        <v>0</v>
      </c>
      <c r="P89" s="92">
        <v>0</v>
      </c>
      <c r="Q89" s="92">
        <v>0</v>
      </c>
      <c r="R89" s="92">
        <v>0</v>
      </c>
      <c r="S89" s="92">
        <v>0</v>
      </c>
      <c r="T89" s="92">
        <v>0</v>
      </c>
      <c r="U89" s="97">
        <v>0</v>
      </c>
    </row>
    <row r="90" spans="1:21">
      <c r="A90" s="96">
        <v>75</v>
      </c>
      <c r="B90" s="92">
        <v>1</v>
      </c>
      <c r="C90" s="92">
        <v>1</v>
      </c>
      <c r="D90" s="92">
        <v>1</v>
      </c>
      <c r="E90" s="92">
        <v>1</v>
      </c>
      <c r="F90" s="92">
        <v>0</v>
      </c>
      <c r="G90" s="92">
        <v>0</v>
      </c>
      <c r="H90" s="92">
        <v>0</v>
      </c>
      <c r="I90" s="92">
        <v>0</v>
      </c>
      <c r="J90" s="92">
        <v>0</v>
      </c>
      <c r="K90" s="92">
        <v>0</v>
      </c>
      <c r="L90" s="92">
        <v>0</v>
      </c>
      <c r="M90" s="92">
        <v>0</v>
      </c>
      <c r="N90" s="92">
        <v>0</v>
      </c>
      <c r="O90" s="92">
        <v>0</v>
      </c>
      <c r="P90" s="92">
        <v>0</v>
      </c>
      <c r="Q90" s="92">
        <v>0</v>
      </c>
      <c r="R90" s="92">
        <v>0</v>
      </c>
      <c r="S90" s="92">
        <v>0</v>
      </c>
      <c r="T90" s="92">
        <v>0</v>
      </c>
      <c r="U90" s="97">
        <v>0</v>
      </c>
    </row>
    <row r="91" spans="1:21">
      <c r="A91" s="96">
        <v>76</v>
      </c>
      <c r="B91" s="92">
        <v>1</v>
      </c>
      <c r="C91" s="92">
        <v>1</v>
      </c>
      <c r="D91" s="92">
        <v>1</v>
      </c>
      <c r="E91" s="92">
        <v>1</v>
      </c>
      <c r="F91" s="92">
        <v>0</v>
      </c>
      <c r="G91" s="92">
        <v>0</v>
      </c>
      <c r="H91" s="92">
        <v>0</v>
      </c>
      <c r="I91" s="92">
        <v>0</v>
      </c>
      <c r="J91" s="92">
        <v>0</v>
      </c>
      <c r="K91" s="92">
        <v>0</v>
      </c>
      <c r="L91" s="92">
        <v>0</v>
      </c>
      <c r="M91" s="92">
        <v>0</v>
      </c>
      <c r="N91" s="92">
        <v>0</v>
      </c>
      <c r="O91" s="92">
        <v>0</v>
      </c>
      <c r="P91" s="92">
        <v>0</v>
      </c>
      <c r="Q91" s="92">
        <v>0</v>
      </c>
      <c r="R91" s="92">
        <v>0</v>
      </c>
      <c r="S91" s="92">
        <v>0</v>
      </c>
      <c r="T91" s="92">
        <v>0</v>
      </c>
      <c r="U91" s="97">
        <v>0</v>
      </c>
    </row>
    <row r="92" spans="1:21">
      <c r="A92" s="96">
        <v>77</v>
      </c>
      <c r="B92" s="92">
        <v>1</v>
      </c>
      <c r="C92" s="92">
        <v>1</v>
      </c>
      <c r="D92" s="92">
        <v>1</v>
      </c>
      <c r="E92" s="92">
        <v>1</v>
      </c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92">
        <v>0</v>
      </c>
      <c r="Q92" s="92">
        <v>0</v>
      </c>
      <c r="R92" s="92">
        <v>0</v>
      </c>
      <c r="S92" s="92">
        <v>0</v>
      </c>
      <c r="T92" s="92">
        <v>0</v>
      </c>
      <c r="U92" s="97">
        <v>0</v>
      </c>
    </row>
    <row r="93" spans="1:21">
      <c r="A93" s="96">
        <v>78</v>
      </c>
      <c r="B93" s="92">
        <v>1</v>
      </c>
      <c r="C93" s="92">
        <v>1</v>
      </c>
      <c r="D93" s="92">
        <v>1</v>
      </c>
      <c r="E93" s="92">
        <v>1</v>
      </c>
      <c r="F93" s="92">
        <v>0</v>
      </c>
      <c r="G93" s="92">
        <v>0</v>
      </c>
      <c r="H93" s="92">
        <v>0</v>
      </c>
      <c r="I93" s="92">
        <v>0</v>
      </c>
      <c r="J93" s="92">
        <v>0</v>
      </c>
      <c r="K93" s="92">
        <v>0</v>
      </c>
      <c r="L93" s="92">
        <v>0</v>
      </c>
      <c r="M93" s="92">
        <v>0</v>
      </c>
      <c r="N93" s="92">
        <v>0</v>
      </c>
      <c r="O93" s="92">
        <v>0</v>
      </c>
      <c r="P93" s="92">
        <v>0</v>
      </c>
      <c r="Q93" s="92">
        <v>0</v>
      </c>
      <c r="R93" s="92">
        <v>0</v>
      </c>
      <c r="S93" s="92">
        <v>0</v>
      </c>
      <c r="T93" s="92">
        <v>0</v>
      </c>
      <c r="U93" s="97">
        <v>0</v>
      </c>
    </row>
    <row r="94" spans="1:21">
      <c r="A94" s="96">
        <v>79</v>
      </c>
      <c r="B94" s="92">
        <v>1</v>
      </c>
      <c r="C94" s="92">
        <v>1</v>
      </c>
      <c r="D94" s="92">
        <v>1</v>
      </c>
      <c r="E94" s="92">
        <v>1</v>
      </c>
      <c r="F94" s="92">
        <v>0</v>
      </c>
      <c r="G94" s="92">
        <v>0</v>
      </c>
      <c r="H94" s="92">
        <v>0</v>
      </c>
      <c r="I94" s="92">
        <v>0</v>
      </c>
      <c r="J94" s="92">
        <v>0</v>
      </c>
      <c r="K94" s="92">
        <v>0</v>
      </c>
      <c r="L94" s="92">
        <v>0</v>
      </c>
      <c r="M94" s="92">
        <v>0</v>
      </c>
      <c r="N94" s="92">
        <v>0</v>
      </c>
      <c r="O94" s="92">
        <v>0</v>
      </c>
      <c r="P94" s="92">
        <v>0</v>
      </c>
      <c r="Q94" s="92">
        <v>0</v>
      </c>
      <c r="R94" s="92">
        <v>0</v>
      </c>
      <c r="S94" s="92">
        <v>0</v>
      </c>
      <c r="T94" s="92">
        <v>0</v>
      </c>
      <c r="U94" s="97">
        <v>0</v>
      </c>
    </row>
    <row r="95" spans="1:21">
      <c r="A95" s="96">
        <v>80</v>
      </c>
      <c r="B95" s="92">
        <v>1</v>
      </c>
      <c r="C95" s="92">
        <v>1</v>
      </c>
      <c r="D95" s="92">
        <v>1</v>
      </c>
      <c r="E95" s="92">
        <v>1</v>
      </c>
      <c r="F95" s="92">
        <v>0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2">
        <v>0</v>
      </c>
      <c r="M95" s="92">
        <v>0</v>
      </c>
      <c r="N95" s="92">
        <v>0</v>
      </c>
      <c r="O95" s="92">
        <v>0</v>
      </c>
      <c r="P95" s="92">
        <v>0</v>
      </c>
      <c r="Q95" s="92">
        <v>0</v>
      </c>
      <c r="R95" s="92">
        <v>0</v>
      </c>
      <c r="S95" s="92">
        <v>0</v>
      </c>
      <c r="T95" s="92">
        <v>0</v>
      </c>
      <c r="U95" s="97">
        <v>0</v>
      </c>
    </row>
    <row r="96" spans="1:21">
      <c r="A96" s="96">
        <v>81</v>
      </c>
      <c r="B96" s="92">
        <v>1</v>
      </c>
      <c r="C96" s="92">
        <v>1</v>
      </c>
      <c r="D96" s="92">
        <v>1</v>
      </c>
      <c r="E96" s="92">
        <v>1</v>
      </c>
      <c r="F96" s="92">
        <v>0</v>
      </c>
      <c r="G96" s="92">
        <v>0</v>
      </c>
      <c r="H96" s="92">
        <v>0</v>
      </c>
      <c r="I96" s="92">
        <v>0</v>
      </c>
      <c r="J96" s="92">
        <v>0</v>
      </c>
      <c r="K96" s="92">
        <v>0</v>
      </c>
      <c r="L96" s="92">
        <v>0</v>
      </c>
      <c r="M96" s="92">
        <v>0</v>
      </c>
      <c r="N96" s="92">
        <v>0</v>
      </c>
      <c r="O96" s="92">
        <v>0</v>
      </c>
      <c r="P96" s="92">
        <v>0</v>
      </c>
      <c r="Q96" s="92">
        <v>0</v>
      </c>
      <c r="R96" s="92">
        <v>0</v>
      </c>
      <c r="S96" s="92">
        <v>0</v>
      </c>
      <c r="T96" s="92">
        <v>0</v>
      </c>
      <c r="U96" s="97">
        <v>0</v>
      </c>
    </row>
    <row r="97" spans="1:21">
      <c r="A97" s="96">
        <v>82</v>
      </c>
      <c r="B97" s="92">
        <v>1</v>
      </c>
      <c r="C97" s="92">
        <v>1</v>
      </c>
      <c r="D97" s="92">
        <v>1</v>
      </c>
      <c r="E97" s="92">
        <v>1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92">
        <v>0</v>
      </c>
      <c r="R97" s="92">
        <v>0</v>
      </c>
      <c r="S97" s="92">
        <v>0</v>
      </c>
      <c r="T97" s="92">
        <v>0</v>
      </c>
      <c r="U97" s="97">
        <v>0</v>
      </c>
    </row>
    <row r="98" spans="1:21">
      <c r="A98" s="96">
        <v>83</v>
      </c>
      <c r="B98" s="92">
        <v>1</v>
      </c>
      <c r="C98" s="92">
        <v>1</v>
      </c>
      <c r="D98" s="92">
        <v>1</v>
      </c>
      <c r="E98" s="92">
        <v>1</v>
      </c>
      <c r="F98" s="92">
        <v>0</v>
      </c>
      <c r="G98" s="92">
        <v>0</v>
      </c>
      <c r="H98" s="92">
        <v>0</v>
      </c>
      <c r="I98" s="92">
        <v>0</v>
      </c>
      <c r="J98" s="92">
        <v>0</v>
      </c>
      <c r="K98" s="92">
        <v>0</v>
      </c>
      <c r="L98" s="92">
        <v>0</v>
      </c>
      <c r="M98" s="92">
        <v>0</v>
      </c>
      <c r="N98" s="92">
        <v>0</v>
      </c>
      <c r="O98" s="92">
        <v>0</v>
      </c>
      <c r="P98" s="92">
        <v>0</v>
      </c>
      <c r="Q98" s="92">
        <v>0</v>
      </c>
      <c r="R98" s="92">
        <v>0</v>
      </c>
      <c r="S98" s="92">
        <v>0</v>
      </c>
      <c r="T98" s="92">
        <v>0</v>
      </c>
      <c r="U98" s="97">
        <v>0</v>
      </c>
    </row>
    <row r="99" spans="1:21">
      <c r="A99" s="96">
        <v>84</v>
      </c>
      <c r="B99" s="92">
        <v>1</v>
      </c>
      <c r="C99" s="92">
        <v>1</v>
      </c>
      <c r="D99" s="92">
        <v>1</v>
      </c>
      <c r="E99" s="92">
        <v>1</v>
      </c>
      <c r="F99" s="92">
        <v>0</v>
      </c>
      <c r="G99" s="92">
        <v>0</v>
      </c>
      <c r="H99" s="92">
        <v>0</v>
      </c>
      <c r="I99" s="92">
        <v>0</v>
      </c>
      <c r="J99" s="92">
        <v>0</v>
      </c>
      <c r="K99" s="92">
        <v>0</v>
      </c>
      <c r="L99" s="92">
        <v>0</v>
      </c>
      <c r="M99" s="92">
        <v>0</v>
      </c>
      <c r="N99" s="92">
        <v>0</v>
      </c>
      <c r="O99" s="92">
        <v>0</v>
      </c>
      <c r="P99" s="92">
        <v>0</v>
      </c>
      <c r="Q99" s="92">
        <v>0</v>
      </c>
      <c r="R99" s="92">
        <v>0</v>
      </c>
      <c r="S99" s="92">
        <v>0</v>
      </c>
      <c r="T99" s="92">
        <v>0</v>
      </c>
      <c r="U99" s="97">
        <v>0</v>
      </c>
    </row>
    <row r="100" spans="1:21">
      <c r="A100" s="96">
        <v>85</v>
      </c>
      <c r="B100" s="92">
        <v>1</v>
      </c>
      <c r="C100" s="92">
        <v>1</v>
      </c>
      <c r="D100" s="92">
        <v>1</v>
      </c>
      <c r="E100" s="92">
        <v>1</v>
      </c>
      <c r="F100" s="92">
        <v>0</v>
      </c>
      <c r="G100" s="92">
        <v>0</v>
      </c>
      <c r="H100" s="92">
        <v>0</v>
      </c>
      <c r="I100" s="92">
        <v>0</v>
      </c>
      <c r="J100" s="92">
        <v>0</v>
      </c>
      <c r="K100" s="92">
        <v>0</v>
      </c>
      <c r="L100" s="92">
        <v>0</v>
      </c>
      <c r="M100" s="92">
        <v>0</v>
      </c>
      <c r="N100" s="92">
        <v>0</v>
      </c>
      <c r="O100" s="92">
        <v>0</v>
      </c>
      <c r="P100" s="92">
        <v>0</v>
      </c>
      <c r="Q100" s="92">
        <v>0</v>
      </c>
      <c r="R100" s="92">
        <v>0</v>
      </c>
      <c r="S100" s="92">
        <v>0</v>
      </c>
      <c r="T100" s="92">
        <v>0</v>
      </c>
      <c r="U100" s="97">
        <v>0</v>
      </c>
    </row>
    <row r="101" spans="1:21">
      <c r="A101" s="96">
        <v>86</v>
      </c>
      <c r="B101" s="92">
        <v>1</v>
      </c>
      <c r="C101" s="92">
        <v>1</v>
      </c>
      <c r="D101" s="92">
        <v>1</v>
      </c>
      <c r="E101" s="92">
        <v>1</v>
      </c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2">
        <v>0</v>
      </c>
      <c r="N101" s="92">
        <v>0</v>
      </c>
      <c r="O101" s="92">
        <v>0</v>
      </c>
      <c r="P101" s="92">
        <v>0</v>
      </c>
      <c r="Q101" s="92">
        <v>0</v>
      </c>
      <c r="R101" s="92">
        <v>0</v>
      </c>
      <c r="S101" s="92">
        <v>0</v>
      </c>
      <c r="T101" s="92">
        <v>0</v>
      </c>
      <c r="U101" s="97">
        <v>0</v>
      </c>
    </row>
    <row r="102" spans="1:21">
      <c r="A102" s="96">
        <v>87</v>
      </c>
      <c r="B102" s="92">
        <v>1</v>
      </c>
      <c r="C102" s="92">
        <v>1</v>
      </c>
      <c r="D102" s="92">
        <v>1</v>
      </c>
      <c r="E102" s="92">
        <v>1</v>
      </c>
      <c r="F102" s="92">
        <v>0</v>
      </c>
      <c r="G102" s="92">
        <v>0</v>
      </c>
      <c r="H102" s="92">
        <v>0</v>
      </c>
      <c r="I102" s="92">
        <v>0</v>
      </c>
      <c r="J102" s="92">
        <v>0</v>
      </c>
      <c r="K102" s="92">
        <v>0</v>
      </c>
      <c r="L102" s="92">
        <v>0</v>
      </c>
      <c r="M102" s="92">
        <v>0</v>
      </c>
      <c r="N102" s="92">
        <v>0</v>
      </c>
      <c r="O102" s="92">
        <v>0</v>
      </c>
      <c r="P102" s="92">
        <v>0</v>
      </c>
      <c r="Q102" s="92">
        <v>0</v>
      </c>
      <c r="R102" s="92">
        <v>0</v>
      </c>
      <c r="S102" s="92">
        <v>0</v>
      </c>
      <c r="T102" s="92">
        <v>0</v>
      </c>
      <c r="U102" s="97">
        <v>0</v>
      </c>
    </row>
    <row r="103" spans="1:21">
      <c r="A103" s="96">
        <v>88</v>
      </c>
      <c r="B103" s="92">
        <v>1</v>
      </c>
      <c r="C103" s="92">
        <v>1</v>
      </c>
      <c r="D103" s="92">
        <v>1</v>
      </c>
      <c r="E103" s="92">
        <v>1</v>
      </c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2">
        <v>0</v>
      </c>
      <c r="M103" s="92">
        <v>0</v>
      </c>
      <c r="N103" s="92">
        <v>0</v>
      </c>
      <c r="O103" s="92">
        <v>0</v>
      </c>
      <c r="P103" s="92">
        <v>0</v>
      </c>
      <c r="Q103" s="92">
        <v>0</v>
      </c>
      <c r="R103" s="92">
        <v>0</v>
      </c>
      <c r="S103" s="92">
        <v>0</v>
      </c>
      <c r="T103" s="92">
        <v>0</v>
      </c>
      <c r="U103" s="97">
        <v>0</v>
      </c>
    </row>
    <row r="104" spans="1:21">
      <c r="A104" s="96">
        <v>89</v>
      </c>
      <c r="B104" s="92">
        <v>1</v>
      </c>
      <c r="C104" s="92">
        <v>1</v>
      </c>
      <c r="D104" s="92">
        <v>1</v>
      </c>
      <c r="E104" s="92">
        <v>1</v>
      </c>
      <c r="F104" s="92">
        <v>0</v>
      </c>
      <c r="G104" s="92">
        <v>0</v>
      </c>
      <c r="H104" s="92">
        <v>0</v>
      </c>
      <c r="I104" s="92">
        <v>0</v>
      </c>
      <c r="J104" s="92">
        <v>0</v>
      </c>
      <c r="K104" s="92">
        <v>0</v>
      </c>
      <c r="L104" s="92">
        <v>0</v>
      </c>
      <c r="M104" s="92">
        <v>0</v>
      </c>
      <c r="N104" s="92">
        <v>0</v>
      </c>
      <c r="O104" s="92">
        <v>0</v>
      </c>
      <c r="P104" s="92">
        <v>0</v>
      </c>
      <c r="Q104" s="92">
        <v>0</v>
      </c>
      <c r="R104" s="92">
        <v>0</v>
      </c>
      <c r="S104" s="92">
        <v>0</v>
      </c>
      <c r="T104" s="92">
        <v>0</v>
      </c>
      <c r="U104" s="97">
        <v>0</v>
      </c>
    </row>
    <row r="105" spans="1:21">
      <c r="A105" s="96">
        <v>90</v>
      </c>
      <c r="B105" s="92">
        <v>1</v>
      </c>
      <c r="C105" s="92">
        <v>1</v>
      </c>
      <c r="D105" s="92">
        <v>1</v>
      </c>
      <c r="E105" s="92">
        <v>0</v>
      </c>
      <c r="F105" s="92">
        <v>0</v>
      </c>
      <c r="G105" s="92">
        <v>0</v>
      </c>
      <c r="H105" s="92">
        <v>0</v>
      </c>
      <c r="I105" s="92">
        <v>0</v>
      </c>
      <c r="J105" s="92">
        <v>0</v>
      </c>
      <c r="K105" s="92">
        <v>0</v>
      </c>
      <c r="L105" s="92">
        <v>0</v>
      </c>
      <c r="M105" s="92">
        <v>0</v>
      </c>
      <c r="N105" s="92">
        <v>0</v>
      </c>
      <c r="O105" s="92">
        <v>0</v>
      </c>
      <c r="P105" s="92">
        <v>0</v>
      </c>
      <c r="Q105" s="92">
        <v>0</v>
      </c>
      <c r="R105" s="92">
        <v>0</v>
      </c>
      <c r="S105" s="92">
        <v>0</v>
      </c>
      <c r="T105" s="92">
        <v>0</v>
      </c>
      <c r="U105" s="97">
        <v>0</v>
      </c>
    </row>
    <row r="106" spans="1:21">
      <c r="A106" s="96">
        <v>91</v>
      </c>
      <c r="B106" s="92">
        <v>1</v>
      </c>
      <c r="C106" s="92">
        <v>1</v>
      </c>
      <c r="D106" s="92">
        <v>1</v>
      </c>
      <c r="E106" s="92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2">
        <v>0</v>
      </c>
      <c r="M106" s="92">
        <v>0</v>
      </c>
      <c r="N106" s="92">
        <v>0</v>
      </c>
      <c r="O106" s="92">
        <v>0</v>
      </c>
      <c r="P106" s="92">
        <v>0</v>
      </c>
      <c r="Q106" s="92">
        <v>0</v>
      </c>
      <c r="R106" s="92">
        <v>0</v>
      </c>
      <c r="S106" s="92">
        <v>0</v>
      </c>
      <c r="T106" s="92">
        <v>0</v>
      </c>
      <c r="U106" s="97">
        <v>0</v>
      </c>
    </row>
    <row r="107" spans="1:21">
      <c r="A107" s="96">
        <v>92</v>
      </c>
      <c r="B107" s="92">
        <v>1</v>
      </c>
      <c r="C107" s="92">
        <v>1</v>
      </c>
      <c r="D107" s="92">
        <v>1</v>
      </c>
      <c r="E107" s="92">
        <v>0</v>
      </c>
      <c r="F107" s="92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2">
        <v>0</v>
      </c>
      <c r="M107" s="92">
        <v>0</v>
      </c>
      <c r="N107" s="92">
        <v>0</v>
      </c>
      <c r="O107" s="92">
        <v>0</v>
      </c>
      <c r="P107" s="92">
        <v>0</v>
      </c>
      <c r="Q107" s="92">
        <v>0</v>
      </c>
      <c r="R107" s="92">
        <v>0</v>
      </c>
      <c r="S107" s="92">
        <v>0</v>
      </c>
      <c r="T107" s="92">
        <v>0</v>
      </c>
      <c r="U107" s="97">
        <v>0</v>
      </c>
    </row>
    <row r="108" spans="1:21">
      <c r="A108" s="96">
        <v>93</v>
      </c>
      <c r="B108" s="92">
        <v>1</v>
      </c>
      <c r="C108" s="92">
        <v>1</v>
      </c>
      <c r="D108" s="92">
        <v>1</v>
      </c>
      <c r="E108" s="92">
        <v>0</v>
      </c>
      <c r="F108" s="92">
        <v>0</v>
      </c>
      <c r="G108" s="92">
        <v>0</v>
      </c>
      <c r="H108" s="92">
        <v>0</v>
      </c>
      <c r="I108" s="92">
        <v>0</v>
      </c>
      <c r="J108" s="92">
        <v>0</v>
      </c>
      <c r="K108" s="92">
        <v>0</v>
      </c>
      <c r="L108" s="92">
        <v>0</v>
      </c>
      <c r="M108" s="92">
        <v>0</v>
      </c>
      <c r="N108" s="92">
        <v>0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2">
        <v>0</v>
      </c>
      <c r="U108" s="97">
        <v>0</v>
      </c>
    </row>
    <row r="109" spans="1:21">
      <c r="A109" s="96">
        <v>94</v>
      </c>
      <c r="B109" s="92">
        <v>1</v>
      </c>
      <c r="C109" s="92">
        <v>1</v>
      </c>
      <c r="D109" s="92">
        <v>1</v>
      </c>
      <c r="E109" s="92">
        <v>0</v>
      </c>
      <c r="F109" s="92">
        <v>0</v>
      </c>
      <c r="G109" s="92">
        <v>0</v>
      </c>
      <c r="H109" s="92">
        <v>0</v>
      </c>
      <c r="I109" s="92">
        <v>0</v>
      </c>
      <c r="J109" s="92">
        <v>0</v>
      </c>
      <c r="K109" s="92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92">
        <v>0</v>
      </c>
      <c r="R109" s="92">
        <v>0</v>
      </c>
      <c r="S109" s="92">
        <v>0</v>
      </c>
      <c r="T109" s="92">
        <v>0</v>
      </c>
      <c r="U109" s="97">
        <v>0</v>
      </c>
    </row>
    <row r="110" spans="1:21">
      <c r="A110" s="96">
        <v>95</v>
      </c>
      <c r="B110" s="92">
        <v>1</v>
      </c>
      <c r="C110" s="92">
        <v>1</v>
      </c>
      <c r="D110" s="92">
        <v>1</v>
      </c>
      <c r="E110" s="92">
        <v>0</v>
      </c>
      <c r="F110" s="92">
        <v>0</v>
      </c>
      <c r="G110" s="92">
        <v>0</v>
      </c>
      <c r="H110" s="92">
        <v>0</v>
      </c>
      <c r="I110" s="92">
        <v>0</v>
      </c>
      <c r="J110" s="92">
        <v>0</v>
      </c>
      <c r="K110" s="92">
        <v>0</v>
      </c>
      <c r="L110" s="92">
        <v>0</v>
      </c>
      <c r="M110" s="92">
        <v>0</v>
      </c>
      <c r="N110" s="92">
        <v>0</v>
      </c>
      <c r="O110" s="92">
        <v>0</v>
      </c>
      <c r="P110" s="92">
        <v>0</v>
      </c>
      <c r="Q110" s="92">
        <v>0</v>
      </c>
      <c r="R110" s="92">
        <v>0</v>
      </c>
      <c r="S110" s="92">
        <v>0</v>
      </c>
      <c r="T110" s="92">
        <v>0</v>
      </c>
      <c r="U110" s="97">
        <v>0</v>
      </c>
    </row>
    <row r="111" spans="1:21">
      <c r="A111" s="96">
        <v>96</v>
      </c>
      <c r="B111" s="92">
        <v>1</v>
      </c>
      <c r="C111" s="92">
        <v>1</v>
      </c>
      <c r="D111" s="92">
        <v>1</v>
      </c>
      <c r="E111" s="92">
        <v>0</v>
      </c>
      <c r="F111" s="92">
        <v>0</v>
      </c>
      <c r="G111" s="92">
        <v>0</v>
      </c>
      <c r="H111" s="92">
        <v>0</v>
      </c>
      <c r="I111" s="92">
        <v>0</v>
      </c>
      <c r="J111" s="92">
        <v>0</v>
      </c>
      <c r="K111" s="92">
        <v>0</v>
      </c>
      <c r="L111" s="92">
        <v>0</v>
      </c>
      <c r="M111" s="92">
        <v>0</v>
      </c>
      <c r="N111" s="92">
        <v>0</v>
      </c>
      <c r="O111" s="92">
        <v>0</v>
      </c>
      <c r="P111" s="92">
        <v>0</v>
      </c>
      <c r="Q111" s="92">
        <v>0</v>
      </c>
      <c r="R111" s="92">
        <v>0</v>
      </c>
      <c r="S111" s="92">
        <v>0</v>
      </c>
      <c r="T111" s="92">
        <v>0</v>
      </c>
      <c r="U111" s="97">
        <v>0</v>
      </c>
    </row>
    <row r="112" spans="1:21">
      <c r="A112" s="96">
        <v>97</v>
      </c>
      <c r="B112" s="92">
        <v>1</v>
      </c>
      <c r="C112" s="92">
        <v>1</v>
      </c>
      <c r="D112" s="92">
        <v>1</v>
      </c>
      <c r="E112" s="92">
        <v>0</v>
      </c>
      <c r="F112" s="92">
        <v>0</v>
      </c>
      <c r="G112" s="92">
        <v>0</v>
      </c>
      <c r="H112" s="92">
        <v>0</v>
      </c>
      <c r="I112" s="92">
        <v>0</v>
      </c>
      <c r="J112" s="92">
        <v>0</v>
      </c>
      <c r="K112" s="92">
        <v>0</v>
      </c>
      <c r="L112" s="92">
        <v>0</v>
      </c>
      <c r="M112" s="92">
        <v>0</v>
      </c>
      <c r="N112" s="92">
        <v>0</v>
      </c>
      <c r="O112" s="92">
        <v>0</v>
      </c>
      <c r="P112" s="92">
        <v>0</v>
      </c>
      <c r="Q112" s="92">
        <v>0</v>
      </c>
      <c r="R112" s="92">
        <v>0</v>
      </c>
      <c r="S112" s="92">
        <v>0</v>
      </c>
      <c r="T112" s="92">
        <v>0</v>
      </c>
      <c r="U112" s="97">
        <v>0</v>
      </c>
    </row>
    <row r="113" spans="1:21">
      <c r="A113" s="96">
        <v>98</v>
      </c>
      <c r="B113" s="92">
        <v>1</v>
      </c>
      <c r="C113" s="92">
        <v>1</v>
      </c>
      <c r="D113" s="92">
        <v>1</v>
      </c>
      <c r="E113" s="92">
        <v>0</v>
      </c>
      <c r="F113" s="92">
        <v>0</v>
      </c>
      <c r="G113" s="92">
        <v>0</v>
      </c>
      <c r="H113" s="92">
        <v>0</v>
      </c>
      <c r="I113" s="92">
        <v>0</v>
      </c>
      <c r="J113" s="92">
        <v>0</v>
      </c>
      <c r="K113" s="92">
        <v>0</v>
      </c>
      <c r="L113" s="92">
        <v>0</v>
      </c>
      <c r="M113" s="92">
        <v>0</v>
      </c>
      <c r="N113" s="92">
        <v>0</v>
      </c>
      <c r="O113" s="92">
        <v>0</v>
      </c>
      <c r="P113" s="92">
        <v>0</v>
      </c>
      <c r="Q113" s="92">
        <v>0</v>
      </c>
      <c r="R113" s="92">
        <v>0</v>
      </c>
      <c r="S113" s="92">
        <v>0</v>
      </c>
      <c r="T113" s="92">
        <v>0</v>
      </c>
      <c r="U113" s="97">
        <v>0</v>
      </c>
    </row>
    <row r="114" spans="1:21">
      <c r="A114" s="96">
        <v>99</v>
      </c>
      <c r="B114" s="92">
        <v>1</v>
      </c>
      <c r="C114" s="92">
        <v>1</v>
      </c>
      <c r="D114" s="92">
        <v>1</v>
      </c>
      <c r="E114" s="92">
        <v>0</v>
      </c>
      <c r="F114" s="92">
        <v>0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2">
        <v>0</v>
      </c>
      <c r="M114" s="92">
        <v>0</v>
      </c>
      <c r="N114" s="92">
        <v>0</v>
      </c>
      <c r="O114" s="92">
        <v>0</v>
      </c>
      <c r="P114" s="92">
        <v>0</v>
      </c>
      <c r="Q114" s="92">
        <v>0</v>
      </c>
      <c r="R114" s="92">
        <v>0</v>
      </c>
      <c r="S114" s="92">
        <v>0</v>
      </c>
      <c r="T114" s="92">
        <v>0</v>
      </c>
      <c r="U114" s="97">
        <v>0</v>
      </c>
    </row>
    <row r="115" spans="1:21">
      <c r="A115" s="96">
        <v>100</v>
      </c>
      <c r="B115" s="92">
        <v>1</v>
      </c>
      <c r="C115" s="92">
        <v>1</v>
      </c>
      <c r="D115" s="92">
        <v>1</v>
      </c>
      <c r="E115" s="92">
        <v>0</v>
      </c>
      <c r="F115" s="92"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2">
        <v>0</v>
      </c>
      <c r="M115" s="92">
        <v>0</v>
      </c>
      <c r="N115" s="92">
        <v>0</v>
      </c>
      <c r="O115" s="92">
        <v>0</v>
      </c>
      <c r="P115" s="92">
        <v>0</v>
      </c>
      <c r="Q115" s="92">
        <v>0</v>
      </c>
      <c r="R115" s="92">
        <v>0</v>
      </c>
      <c r="S115" s="92">
        <v>0</v>
      </c>
      <c r="T115" s="92">
        <v>0</v>
      </c>
      <c r="U115" s="97">
        <v>0</v>
      </c>
    </row>
    <row r="116" spans="1:21">
      <c r="A116" s="96">
        <v>101</v>
      </c>
      <c r="B116" s="92">
        <v>1</v>
      </c>
      <c r="C116" s="92">
        <v>1</v>
      </c>
      <c r="D116" s="92">
        <v>1</v>
      </c>
      <c r="E116" s="92">
        <v>0</v>
      </c>
      <c r="F116" s="92">
        <v>0</v>
      </c>
      <c r="G116" s="92">
        <v>0</v>
      </c>
      <c r="H116" s="92">
        <v>0</v>
      </c>
      <c r="I116" s="92">
        <v>0</v>
      </c>
      <c r="J116" s="92">
        <v>0</v>
      </c>
      <c r="K116" s="92">
        <v>0</v>
      </c>
      <c r="L116" s="92">
        <v>0</v>
      </c>
      <c r="M116" s="92">
        <v>0</v>
      </c>
      <c r="N116" s="92">
        <v>0</v>
      </c>
      <c r="O116" s="92">
        <v>0</v>
      </c>
      <c r="P116" s="92">
        <v>0</v>
      </c>
      <c r="Q116" s="92">
        <v>0</v>
      </c>
      <c r="R116" s="92">
        <v>0</v>
      </c>
      <c r="S116" s="92">
        <v>0</v>
      </c>
      <c r="T116" s="92">
        <v>0</v>
      </c>
      <c r="U116" s="97">
        <v>0</v>
      </c>
    </row>
    <row r="117" spans="1:21">
      <c r="A117" s="96">
        <v>102</v>
      </c>
      <c r="B117" s="92">
        <v>1</v>
      </c>
      <c r="C117" s="92">
        <v>1</v>
      </c>
      <c r="D117" s="92">
        <v>1</v>
      </c>
      <c r="E117" s="92">
        <v>0</v>
      </c>
      <c r="F117" s="92">
        <v>0</v>
      </c>
      <c r="G117" s="92">
        <v>0</v>
      </c>
      <c r="H117" s="92">
        <v>0</v>
      </c>
      <c r="I117" s="92">
        <v>0</v>
      </c>
      <c r="J117" s="92">
        <v>0</v>
      </c>
      <c r="K117" s="92">
        <v>0</v>
      </c>
      <c r="L117" s="92">
        <v>0</v>
      </c>
      <c r="M117" s="92">
        <v>0</v>
      </c>
      <c r="N117" s="92">
        <v>0</v>
      </c>
      <c r="O117" s="92">
        <v>0</v>
      </c>
      <c r="P117" s="92">
        <v>0</v>
      </c>
      <c r="Q117" s="92">
        <v>0</v>
      </c>
      <c r="R117" s="92">
        <v>0</v>
      </c>
      <c r="S117" s="92">
        <v>0</v>
      </c>
      <c r="T117" s="92">
        <v>0</v>
      </c>
      <c r="U117" s="97">
        <v>0</v>
      </c>
    </row>
    <row r="118" spans="1:21">
      <c r="A118" s="96">
        <v>103</v>
      </c>
      <c r="B118" s="92">
        <v>1</v>
      </c>
      <c r="C118" s="92">
        <v>1</v>
      </c>
      <c r="D118" s="92">
        <v>1</v>
      </c>
      <c r="E118" s="92">
        <v>0</v>
      </c>
      <c r="F118" s="92">
        <v>0</v>
      </c>
      <c r="G118" s="92">
        <v>0</v>
      </c>
      <c r="H118" s="92">
        <v>0</v>
      </c>
      <c r="I118" s="92">
        <v>0</v>
      </c>
      <c r="J118" s="92">
        <v>0</v>
      </c>
      <c r="K118" s="92">
        <v>0</v>
      </c>
      <c r="L118" s="92">
        <v>0</v>
      </c>
      <c r="M118" s="92">
        <v>0</v>
      </c>
      <c r="N118" s="92">
        <v>0</v>
      </c>
      <c r="O118" s="92">
        <v>0</v>
      </c>
      <c r="P118" s="92">
        <v>0</v>
      </c>
      <c r="Q118" s="92">
        <v>0</v>
      </c>
      <c r="R118" s="92">
        <v>0</v>
      </c>
      <c r="S118" s="92">
        <v>0</v>
      </c>
      <c r="T118" s="92">
        <v>0</v>
      </c>
      <c r="U118" s="97">
        <v>0</v>
      </c>
    </row>
    <row r="119" spans="1:21">
      <c r="A119" s="96">
        <v>104</v>
      </c>
      <c r="B119" s="92">
        <v>1</v>
      </c>
      <c r="C119" s="92">
        <v>1</v>
      </c>
      <c r="D119" s="92">
        <v>1</v>
      </c>
      <c r="E119" s="92">
        <v>0</v>
      </c>
      <c r="F119" s="92">
        <v>0</v>
      </c>
      <c r="G119" s="92">
        <v>0</v>
      </c>
      <c r="H119" s="92">
        <v>0</v>
      </c>
      <c r="I119" s="92">
        <v>0</v>
      </c>
      <c r="J119" s="92">
        <v>0</v>
      </c>
      <c r="K119" s="92">
        <v>0</v>
      </c>
      <c r="L119" s="92">
        <v>0</v>
      </c>
      <c r="M119" s="92">
        <v>0</v>
      </c>
      <c r="N119" s="92">
        <v>0</v>
      </c>
      <c r="O119" s="92">
        <v>0</v>
      </c>
      <c r="P119" s="92">
        <v>0</v>
      </c>
      <c r="Q119" s="92">
        <v>0</v>
      </c>
      <c r="R119" s="92">
        <v>0</v>
      </c>
      <c r="S119" s="92">
        <v>0</v>
      </c>
      <c r="T119" s="92">
        <v>0</v>
      </c>
      <c r="U119" s="97">
        <v>0</v>
      </c>
    </row>
    <row r="120" spans="1:21">
      <c r="A120" s="96">
        <v>105</v>
      </c>
      <c r="B120" s="92">
        <v>1</v>
      </c>
      <c r="C120" s="92">
        <v>1</v>
      </c>
      <c r="D120" s="92">
        <v>1</v>
      </c>
      <c r="E120" s="92">
        <v>0</v>
      </c>
      <c r="F120" s="92">
        <v>0</v>
      </c>
      <c r="G120" s="92">
        <v>0</v>
      </c>
      <c r="H120" s="92">
        <v>0</v>
      </c>
      <c r="I120" s="92">
        <v>0</v>
      </c>
      <c r="J120" s="92">
        <v>0</v>
      </c>
      <c r="K120" s="92">
        <v>0</v>
      </c>
      <c r="L120" s="92">
        <v>0</v>
      </c>
      <c r="M120" s="92">
        <v>0</v>
      </c>
      <c r="N120" s="92">
        <v>0</v>
      </c>
      <c r="O120" s="92">
        <v>0</v>
      </c>
      <c r="P120" s="92">
        <v>0</v>
      </c>
      <c r="Q120" s="92">
        <v>0</v>
      </c>
      <c r="R120" s="92">
        <v>0</v>
      </c>
      <c r="S120" s="92">
        <v>0</v>
      </c>
      <c r="T120" s="92">
        <v>0</v>
      </c>
      <c r="U120" s="97">
        <v>0</v>
      </c>
    </row>
    <row r="121" spans="1:21">
      <c r="A121" s="96">
        <v>106</v>
      </c>
      <c r="B121" s="92">
        <v>1</v>
      </c>
      <c r="C121" s="92">
        <v>1</v>
      </c>
      <c r="D121" s="92">
        <v>1</v>
      </c>
      <c r="E121" s="92">
        <v>0</v>
      </c>
      <c r="F121" s="92">
        <v>0</v>
      </c>
      <c r="G121" s="92">
        <v>0</v>
      </c>
      <c r="H121" s="92">
        <v>0</v>
      </c>
      <c r="I121" s="92">
        <v>0</v>
      </c>
      <c r="J121" s="92">
        <v>0</v>
      </c>
      <c r="K121" s="92">
        <v>0</v>
      </c>
      <c r="L121" s="92">
        <v>0</v>
      </c>
      <c r="M121" s="92">
        <v>0</v>
      </c>
      <c r="N121" s="92">
        <v>0</v>
      </c>
      <c r="O121" s="92">
        <v>0</v>
      </c>
      <c r="P121" s="92">
        <v>0</v>
      </c>
      <c r="Q121" s="92">
        <v>0</v>
      </c>
      <c r="R121" s="92">
        <v>0</v>
      </c>
      <c r="S121" s="92">
        <v>0</v>
      </c>
      <c r="T121" s="92">
        <v>0</v>
      </c>
      <c r="U121" s="97">
        <v>0</v>
      </c>
    </row>
    <row r="122" spans="1:21">
      <c r="A122" s="96">
        <v>107</v>
      </c>
      <c r="B122" s="92">
        <v>1</v>
      </c>
      <c r="C122" s="92">
        <v>1</v>
      </c>
      <c r="D122" s="92">
        <v>1</v>
      </c>
      <c r="E122" s="92">
        <v>0</v>
      </c>
      <c r="F122" s="92">
        <v>0</v>
      </c>
      <c r="G122" s="92">
        <v>0</v>
      </c>
      <c r="H122" s="92">
        <v>0</v>
      </c>
      <c r="I122" s="92">
        <v>0</v>
      </c>
      <c r="J122" s="92">
        <v>0</v>
      </c>
      <c r="K122" s="92">
        <v>0</v>
      </c>
      <c r="L122" s="92">
        <v>0</v>
      </c>
      <c r="M122" s="92">
        <v>0</v>
      </c>
      <c r="N122" s="92">
        <v>0</v>
      </c>
      <c r="O122" s="92">
        <v>0</v>
      </c>
      <c r="P122" s="92">
        <v>0</v>
      </c>
      <c r="Q122" s="92">
        <v>0</v>
      </c>
      <c r="R122" s="92">
        <v>0</v>
      </c>
      <c r="S122" s="92">
        <v>0</v>
      </c>
      <c r="T122" s="92">
        <v>0</v>
      </c>
      <c r="U122" s="97">
        <v>0</v>
      </c>
    </row>
    <row r="123" spans="1:21">
      <c r="A123" s="96">
        <v>108</v>
      </c>
      <c r="B123" s="92">
        <v>1</v>
      </c>
      <c r="C123" s="92">
        <v>1</v>
      </c>
      <c r="D123" s="92">
        <v>1</v>
      </c>
      <c r="E123" s="92">
        <v>0</v>
      </c>
      <c r="F123" s="92">
        <v>0</v>
      </c>
      <c r="G123" s="92">
        <v>0</v>
      </c>
      <c r="H123" s="92">
        <v>0</v>
      </c>
      <c r="I123" s="92">
        <v>0</v>
      </c>
      <c r="J123" s="92">
        <v>0</v>
      </c>
      <c r="K123" s="92">
        <v>0</v>
      </c>
      <c r="L123" s="92">
        <v>0</v>
      </c>
      <c r="M123" s="92">
        <v>0</v>
      </c>
      <c r="N123" s="92">
        <v>0</v>
      </c>
      <c r="O123" s="92">
        <v>0</v>
      </c>
      <c r="P123" s="92">
        <v>0</v>
      </c>
      <c r="Q123" s="92">
        <v>0</v>
      </c>
      <c r="R123" s="92">
        <v>0</v>
      </c>
      <c r="S123" s="92">
        <v>0</v>
      </c>
      <c r="T123" s="92">
        <v>0</v>
      </c>
      <c r="U123" s="97">
        <v>0</v>
      </c>
    </row>
    <row r="124" spans="1:21">
      <c r="A124" s="96">
        <v>109</v>
      </c>
      <c r="B124" s="92">
        <v>1</v>
      </c>
      <c r="C124" s="92">
        <v>1</v>
      </c>
      <c r="D124" s="92">
        <v>1</v>
      </c>
      <c r="E124" s="92">
        <v>0</v>
      </c>
      <c r="F124" s="92">
        <v>0</v>
      </c>
      <c r="G124" s="92">
        <v>0</v>
      </c>
      <c r="H124" s="92">
        <v>0</v>
      </c>
      <c r="I124" s="92">
        <v>0</v>
      </c>
      <c r="J124" s="92">
        <v>0</v>
      </c>
      <c r="K124" s="92">
        <v>0</v>
      </c>
      <c r="L124" s="92">
        <v>0</v>
      </c>
      <c r="M124" s="92">
        <v>0</v>
      </c>
      <c r="N124" s="92">
        <v>0</v>
      </c>
      <c r="O124" s="92">
        <v>0</v>
      </c>
      <c r="P124" s="92">
        <v>0</v>
      </c>
      <c r="Q124" s="92">
        <v>0</v>
      </c>
      <c r="R124" s="92">
        <v>0</v>
      </c>
      <c r="S124" s="92">
        <v>0</v>
      </c>
      <c r="T124" s="92">
        <v>0</v>
      </c>
      <c r="U124" s="97">
        <v>0</v>
      </c>
    </row>
    <row r="125" spans="1:21">
      <c r="A125" s="96">
        <v>110</v>
      </c>
      <c r="B125" s="92">
        <v>1</v>
      </c>
      <c r="C125" s="92">
        <v>1</v>
      </c>
      <c r="D125" s="92">
        <v>1</v>
      </c>
      <c r="E125" s="92">
        <v>0</v>
      </c>
      <c r="F125" s="92">
        <v>0</v>
      </c>
      <c r="G125" s="92">
        <v>0</v>
      </c>
      <c r="H125" s="92">
        <v>0</v>
      </c>
      <c r="I125" s="92">
        <v>0</v>
      </c>
      <c r="J125" s="92">
        <v>0</v>
      </c>
      <c r="K125" s="92">
        <v>0</v>
      </c>
      <c r="L125" s="92">
        <v>0</v>
      </c>
      <c r="M125" s="92">
        <v>0</v>
      </c>
      <c r="N125" s="92">
        <v>0</v>
      </c>
      <c r="O125" s="92">
        <v>0</v>
      </c>
      <c r="P125" s="92">
        <v>0</v>
      </c>
      <c r="Q125" s="92">
        <v>0</v>
      </c>
      <c r="R125" s="92">
        <v>0</v>
      </c>
      <c r="S125" s="92">
        <v>0</v>
      </c>
      <c r="T125" s="92">
        <v>0</v>
      </c>
      <c r="U125" s="97">
        <v>0</v>
      </c>
    </row>
    <row r="126" spans="1:21">
      <c r="A126" s="96">
        <v>111</v>
      </c>
      <c r="B126" s="92">
        <v>1</v>
      </c>
      <c r="C126" s="92">
        <v>1</v>
      </c>
      <c r="D126" s="92">
        <v>1</v>
      </c>
      <c r="E126" s="92">
        <v>0</v>
      </c>
      <c r="F126" s="92">
        <v>0</v>
      </c>
      <c r="G126" s="92">
        <v>0</v>
      </c>
      <c r="H126" s="92">
        <v>0</v>
      </c>
      <c r="I126" s="92">
        <v>0</v>
      </c>
      <c r="J126" s="92">
        <v>0</v>
      </c>
      <c r="K126" s="92">
        <v>0</v>
      </c>
      <c r="L126" s="92">
        <v>0</v>
      </c>
      <c r="M126" s="92">
        <v>0</v>
      </c>
      <c r="N126" s="92">
        <v>0</v>
      </c>
      <c r="O126" s="92">
        <v>0</v>
      </c>
      <c r="P126" s="92">
        <v>0</v>
      </c>
      <c r="Q126" s="92">
        <v>0</v>
      </c>
      <c r="R126" s="92">
        <v>0</v>
      </c>
      <c r="S126" s="92">
        <v>0</v>
      </c>
      <c r="T126" s="92">
        <v>0</v>
      </c>
      <c r="U126" s="97">
        <v>0</v>
      </c>
    </row>
    <row r="127" spans="1:21">
      <c r="A127" s="96">
        <v>112</v>
      </c>
      <c r="B127" s="92">
        <v>1</v>
      </c>
      <c r="C127" s="92">
        <v>1</v>
      </c>
      <c r="D127" s="92">
        <v>1</v>
      </c>
      <c r="E127" s="92">
        <v>0</v>
      </c>
      <c r="F127" s="92">
        <v>0</v>
      </c>
      <c r="G127" s="92">
        <v>0</v>
      </c>
      <c r="H127" s="92">
        <v>0</v>
      </c>
      <c r="I127" s="92">
        <v>0</v>
      </c>
      <c r="J127" s="92">
        <v>0</v>
      </c>
      <c r="K127" s="92">
        <v>0</v>
      </c>
      <c r="L127" s="92">
        <v>0</v>
      </c>
      <c r="M127" s="92">
        <v>0</v>
      </c>
      <c r="N127" s="92">
        <v>0</v>
      </c>
      <c r="O127" s="92">
        <v>0</v>
      </c>
      <c r="P127" s="92">
        <v>0</v>
      </c>
      <c r="Q127" s="92">
        <v>0</v>
      </c>
      <c r="R127" s="92">
        <v>0</v>
      </c>
      <c r="S127" s="92">
        <v>0</v>
      </c>
      <c r="T127" s="92">
        <v>0</v>
      </c>
      <c r="U127" s="97">
        <v>0</v>
      </c>
    </row>
    <row r="128" spans="1:21">
      <c r="A128" s="96">
        <v>113</v>
      </c>
      <c r="B128" s="92">
        <v>1</v>
      </c>
      <c r="C128" s="92">
        <v>1</v>
      </c>
      <c r="D128" s="92">
        <v>1</v>
      </c>
      <c r="E128" s="92">
        <v>0</v>
      </c>
      <c r="F128" s="92">
        <v>0</v>
      </c>
      <c r="G128" s="92">
        <v>0</v>
      </c>
      <c r="H128" s="92">
        <v>0</v>
      </c>
      <c r="I128" s="92">
        <v>0</v>
      </c>
      <c r="J128" s="92">
        <v>0</v>
      </c>
      <c r="K128" s="92">
        <v>0</v>
      </c>
      <c r="L128" s="92">
        <v>0</v>
      </c>
      <c r="M128" s="92">
        <v>0</v>
      </c>
      <c r="N128" s="92">
        <v>0</v>
      </c>
      <c r="O128" s="92">
        <v>0</v>
      </c>
      <c r="P128" s="92">
        <v>0</v>
      </c>
      <c r="Q128" s="92">
        <v>0</v>
      </c>
      <c r="R128" s="92">
        <v>0</v>
      </c>
      <c r="S128" s="92">
        <v>0</v>
      </c>
      <c r="T128" s="92">
        <v>0</v>
      </c>
      <c r="U128" s="97">
        <v>0</v>
      </c>
    </row>
    <row r="129" spans="1:21">
      <c r="A129" s="96">
        <v>114</v>
      </c>
      <c r="B129" s="92">
        <v>1</v>
      </c>
      <c r="C129" s="92">
        <v>1</v>
      </c>
      <c r="D129" s="92">
        <v>1</v>
      </c>
      <c r="E129" s="92">
        <v>0</v>
      </c>
      <c r="F129" s="92">
        <v>0</v>
      </c>
      <c r="G129" s="92">
        <v>0</v>
      </c>
      <c r="H129" s="92">
        <v>0</v>
      </c>
      <c r="I129" s="92">
        <v>0</v>
      </c>
      <c r="J129" s="92">
        <v>0</v>
      </c>
      <c r="K129" s="92">
        <v>0</v>
      </c>
      <c r="L129" s="92">
        <v>0</v>
      </c>
      <c r="M129" s="92">
        <v>0</v>
      </c>
      <c r="N129" s="92">
        <v>0</v>
      </c>
      <c r="O129" s="92">
        <v>0</v>
      </c>
      <c r="P129" s="92">
        <v>0</v>
      </c>
      <c r="Q129" s="92">
        <v>0</v>
      </c>
      <c r="R129" s="92">
        <v>0</v>
      </c>
      <c r="S129" s="92">
        <v>0</v>
      </c>
      <c r="T129" s="92">
        <v>0</v>
      </c>
      <c r="U129" s="97">
        <v>0</v>
      </c>
    </row>
    <row r="130" spans="1:21">
      <c r="A130" s="96">
        <v>115</v>
      </c>
      <c r="B130" s="92">
        <v>1</v>
      </c>
      <c r="C130" s="92">
        <v>1</v>
      </c>
      <c r="D130" s="92">
        <v>1</v>
      </c>
      <c r="E130" s="92">
        <v>0</v>
      </c>
      <c r="F130" s="92">
        <v>0</v>
      </c>
      <c r="G130" s="92">
        <v>0</v>
      </c>
      <c r="H130" s="92">
        <v>0</v>
      </c>
      <c r="I130" s="92">
        <v>0</v>
      </c>
      <c r="J130" s="92">
        <v>0</v>
      </c>
      <c r="K130" s="92">
        <v>0</v>
      </c>
      <c r="L130" s="92">
        <v>0</v>
      </c>
      <c r="M130" s="92">
        <v>0</v>
      </c>
      <c r="N130" s="92">
        <v>0</v>
      </c>
      <c r="O130" s="92">
        <v>0</v>
      </c>
      <c r="P130" s="92">
        <v>0</v>
      </c>
      <c r="Q130" s="92">
        <v>0</v>
      </c>
      <c r="R130" s="92">
        <v>0</v>
      </c>
      <c r="S130" s="92">
        <v>0</v>
      </c>
      <c r="T130" s="92">
        <v>0</v>
      </c>
      <c r="U130" s="97">
        <v>0</v>
      </c>
    </row>
    <row r="131" spans="1:21">
      <c r="A131" s="96">
        <v>116</v>
      </c>
      <c r="B131" s="92">
        <v>1</v>
      </c>
      <c r="C131" s="92">
        <v>1</v>
      </c>
      <c r="D131" s="92">
        <v>1</v>
      </c>
      <c r="E131" s="92">
        <v>0</v>
      </c>
      <c r="F131" s="92">
        <v>0</v>
      </c>
      <c r="G131" s="92">
        <v>0</v>
      </c>
      <c r="H131" s="92">
        <v>0</v>
      </c>
      <c r="I131" s="92">
        <v>0</v>
      </c>
      <c r="J131" s="92">
        <v>0</v>
      </c>
      <c r="K131" s="92">
        <v>0</v>
      </c>
      <c r="L131" s="92">
        <v>0</v>
      </c>
      <c r="M131" s="92">
        <v>0</v>
      </c>
      <c r="N131" s="92">
        <v>0</v>
      </c>
      <c r="O131" s="92">
        <v>0</v>
      </c>
      <c r="P131" s="92">
        <v>0</v>
      </c>
      <c r="Q131" s="92">
        <v>0</v>
      </c>
      <c r="R131" s="92">
        <v>0</v>
      </c>
      <c r="S131" s="92">
        <v>0</v>
      </c>
      <c r="T131" s="92">
        <v>0</v>
      </c>
      <c r="U131" s="97">
        <v>0</v>
      </c>
    </row>
    <row r="132" spans="1:21">
      <c r="A132" s="96">
        <v>117</v>
      </c>
      <c r="B132" s="92">
        <v>1</v>
      </c>
      <c r="C132" s="92">
        <v>1</v>
      </c>
      <c r="D132" s="92">
        <v>1</v>
      </c>
      <c r="E132" s="92">
        <v>0</v>
      </c>
      <c r="F132" s="92">
        <v>0</v>
      </c>
      <c r="G132" s="92">
        <v>0</v>
      </c>
      <c r="H132" s="92">
        <v>0</v>
      </c>
      <c r="I132" s="92">
        <v>0</v>
      </c>
      <c r="J132" s="92">
        <v>0</v>
      </c>
      <c r="K132" s="92">
        <v>0</v>
      </c>
      <c r="L132" s="92">
        <v>0</v>
      </c>
      <c r="M132" s="92">
        <v>0</v>
      </c>
      <c r="N132" s="92">
        <v>0</v>
      </c>
      <c r="O132" s="92">
        <v>0</v>
      </c>
      <c r="P132" s="92">
        <v>0</v>
      </c>
      <c r="Q132" s="92">
        <v>0</v>
      </c>
      <c r="R132" s="92">
        <v>0</v>
      </c>
      <c r="S132" s="92">
        <v>0</v>
      </c>
      <c r="T132" s="92">
        <v>0</v>
      </c>
      <c r="U132" s="97">
        <v>0</v>
      </c>
    </row>
    <row r="133" spans="1:21">
      <c r="A133" s="96">
        <v>118</v>
      </c>
      <c r="B133" s="92">
        <v>1</v>
      </c>
      <c r="C133" s="92">
        <v>1</v>
      </c>
      <c r="D133" s="92">
        <v>1</v>
      </c>
      <c r="E133" s="92">
        <v>0</v>
      </c>
      <c r="F133" s="92">
        <v>0</v>
      </c>
      <c r="G133" s="92">
        <v>0</v>
      </c>
      <c r="H133" s="92">
        <v>0</v>
      </c>
      <c r="I133" s="92">
        <v>0</v>
      </c>
      <c r="J133" s="92">
        <v>0</v>
      </c>
      <c r="K133" s="92">
        <v>0</v>
      </c>
      <c r="L133" s="92">
        <v>0</v>
      </c>
      <c r="M133" s="92">
        <v>0</v>
      </c>
      <c r="N133" s="92">
        <v>0</v>
      </c>
      <c r="O133" s="92">
        <v>0</v>
      </c>
      <c r="P133" s="92">
        <v>0</v>
      </c>
      <c r="Q133" s="92">
        <v>0</v>
      </c>
      <c r="R133" s="92">
        <v>0</v>
      </c>
      <c r="S133" s="92">
        <v>0</v>
      </c>
      <c r="T133" s="92">
        <v>0</v>
      </c>
      <c r="U133" s="97">
        <v>0</v>
      </c>
    </row>
    <row r="134" spans="1:21">
      <c r="A134" s="96">
        <v>119</v>
      </c>
      <c r="B134" s="92">
        <v>1</v>
      </c>
      <c r="C134" s="92">
        <v>1</v>
      </c>
      <c r="D134" s="92">
        <v>1</v>
      </c>
      <c r="E134" s="92">
        <v>0</v>
      </c>
      <c r="F134" s="92">
        <v>0</v>
      </c>
      <c r="G134" s="92">
        <v>0</v>
      </c>
      <c r="H134" s="92">
        <v>0</v>
      </c>
      <c r="I134" s="92">
        <v>0</v>
      </c>
      <c r="J134" s="92">
        <v>0</v>
      </c>
      <c r="K134" s="92">
        <v>0</v>
      </c>
      <c r="L134" s="92">
        <v>0</v>
      </c>
      <c r="M134" s="92">
        <v>0</v>
      </c>
      <c r="N134" s="92">
        <v>0</v>
      </c>
      <c r="O134" s="92">
        <v>0</v>
      </c>
      <c r="P134" s="92">
        <v>0</v>
      </c>
      <c r="Q134" s="92">
        <v>0</v>
      </c>
      <c r="R134" s="92">
        <v>0</v>
      </c>
      <c r="S134" s="92">
        <v>0</v>
      </c>
      <c r="T134" s="92">
        <v>0</v>
      </c>
      <c r="U134" s="97">
        <v>0</v>
      </c>
    </row>
    <row r="135" spans="1:21">
      <c r="A135" s="96">
        <v>120</v>
      </c>
      <c r="B135" s="92">
        <v>1</v>
      </c>
      <c r="C135" s="92">
        <v>1</v>
      </c>
      <c r="D135" s="92">
        <v>0</v>
      </c>
      <c r="E135" s="92">
        <v>0</v>
      </c>
      <c r="F135" s="92">
        <v>0</v>
      </c>
      <c r="G135" s="92">
        <v>0</v>
      </c>
      <c r="H135" s="92">
        <v>0</v>
      </c>
      <c r="I135" s="92">
        <v>0</v>
      </c>
      <c r="J135" s="92">
        <v>0</v>
      </c>
      <c r="K135" s="92">
        <v>0</v>
      </c>
      <c r="L135" s="92">
        <v>0</v>
      </c>
      <c r="M135" s="92">
        <v>0</v>
      </c>
      <c r="N135" s="92">
        <v>0</v>
      </c>
      <c r="O135" s="92">
        <v>0</v>
      </c>
      <c r="P135" s="92">
        <v>0</v>
      </c>
      <c r="Q135" s="92">
        <v>0</v>
      </c>
      <c r="R135" s="92">
        <v>0</v>
      </c>
      <c r="S135" s="92">
        <v>0</v>
      </c>
      <c r="T135" s="92">
        <v>0</v>
      </c>
      <c r="U135" s="97">
        <v>0</v>
      </c>
    </row>
    <row r="136" spans="1:21">
      <c r="A136" s="96">
        <v>121</v>
      </c>
      <c r="B136" s="92">
        <v>1</v>
      </c>
      <c r="C136" s="92">
        <v>1</v>
      </c>
      <c r="D136" s="92">
        <v>0</v>
      </c>
      <c r="E136" s="92">
        <v>0</v>
      </c>
      <c r="F136" s="92">
        <v>0</v>
      </c>
      <c r="G136" s="92">
        <v>0</v>
      </c>
      <c r="H136" s="92">
        <v>0</v>
      </c>
      <c r="I136" s="92">
        <v>0</v>
      </c>
      <c r="J136" s="92">
        <v>0</v>
      </c>
      <c r="K136" s="92">
        <v>0</v>
      </c>
      <c r="L136" s="92">
        <v>0</v>
      </c>
      <c r="M136" s="92">
        <v>0</v>
      </c>
      <c r="N136" s="92">
        <v>0</v>
      </c>
      <c r="O136" s="92">
        <v>0</v>
      </c>
      <c r="P136" s="92">
        <v>0</v>
      </c>
      <c r="Q136" s="92">
        <v>0</v>
      </c>
      <c r="R136" s="92">
        <v>0</v>
      </c>
      <c r="S136" s="92">
        <v>0</v>
      </c>
      <c r="T136" s="92">
        <v>0</v>
      </c>
      <c r="U136" s="97">
        <v>0</v>
      </c>
    </row>
    <row r="137" spans="1:21">
      <c r="A137" s="96">
        <v>122</v>
      </c>
      <c r="B137" s="92">
        <v>1</v>
      </c>
      <c r="C137" s="92">
        <v>1</v>
      </c>
      <c r="D137" s="92">
        <v>0</v>
      </c>
      <c r="E137" s="92">
        <v>0</v>
      </c>
      <c r="F137" s="92">
        <v>0</v>
      </c>
      <c r="G137" s="92">
        <v>0</v>
      </c>
      <c r="H137" s="92">
        <v>0</v>
      </c>
      <c r="I137" s="92">
        <v>0</v>
      </c>
      <c r="J137" s="92">
        <v>0</v>
      </c>
      <c r="K137" s="92">
        <v>0</v>
      </c>
      <c r="L137" s="92">
        <v>0</v>
      </c>
      <c r="M137" s="92">
        <v>0</v>
      </c>
      <c r="N137" s="92">
        <v>0</v>
      </c>
      <c r="O137" s="92">
        <v>0</v>
      </c>
      <c r="P137" s="92">
        <v>0</v>
      </c>
      <c r="Q137" s="92">
        <v>0</v>
      </c>
      <c r="R137" s="92">
        <v>0</v>
      </c>
      <c r="S137" s="92">
        <v>0</v>
      </c>
      <c r="T137" s="92">
        <v>0</v>
      </c>
      <c r="U137" s="97">
        <v>0</v>
      </c>
    </row>
    <row r="138" spans="1:21">
      <c r="A138" s="96">
        <v>123</v>
      </c>
      <c r="B138" s="92">
        <v>1</v>
      </c>
      <c r="C138" s="92">
        <v>1</v>
      </c>
      <c r="D138" s="92">
        <v>0</v>
      </c>
      <c r="E138" s="92">
        <v>0</v>
      </c>
      <c r="F138" s="92">
        <v>0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2">
        <v>0</v>
      </c>
      <c r="M138" s="92">
        <v>0</v>
      </c>
      <c r="N138" s="92">
        <v>0</v>
      </c>
      <c r="O138" s="92">
        <v>0</v>
      </c>
      <c r="P138" s="92">
        <v>0</v>
      </c>
      <c r="Q138" s="92">
        <v>0</v>
      </c>
      <c r="R138" s="92">
        <v>0</v>
      </c>
      <c r="S138" s="92">
        <v>0</v>
      </c>
      <c r="T138" s="92">
        <v>0</v>
      </c>
      <c r="U138" s="97">
        <v>0</v>
      </c>
    </row>
    <row r="139" spans="1:21">
      <c r="A139" s="96">
        <v>124</v>
      </c>
      <c r="B139" s="92">
        <v>1</v>
      </c>
      <c r="C139" s="92">
        <v>1</v>
      </c>
      <c r="D139" s="92">
        <v>0</v>
      </c>
      <c r="E139" s="92">
        <v>0</v>
      </c>
      <c r="F139" s="92">
        <v>0</v>
      </c>
      <c r="G139" s="92">
        <v>0</v>
      </c>
      <c r="H139" s="92">
        <v>0</v>
      </c>
      <c r="I139" s="92">
        <v>0</v>
      </c>
      <c r="J139" s="92">
        <v>0</v>
      </c>
      <c r="K139" s="92">
        <v>0</v>
      </c>
      <c r="L139" s="92">
        <v>0</v>
      </c>
      <c r="M139" s="92">
        <v>0</v>
      </c>
      <c r="N139" s="92">
        <v>0</v>
      </c>
      <c r="O139" s="92">
        <v>0</v>
      </c>
      <c r="P139" s="92">
        <v>0</v>
      </c>
      <c r="Q139" s="92">
        <v>0</v>
      </c>
      <c r="R139" s="92">
        <v>0</v>
      </c>
      <c r="S139" s="92">
        <v>0</v>
      </c>
      <c r="T139" s="92">
        <v>0</v>
      </c>
      <c r="U139" s="97">
        <v>0</v>
      </c>
    </row>
    <row r="140" spans="1:21">
      <c r="A140" s="96">
        <v>125</v>
      </c>
      <c r="B140" s="92">
        <v>1</v>
      </c>
      <c r="C140" s="92">
        <v>1</v>
      </c>
      <c r="D140" s="92">
        <v>0</v>
      </c>
      <c r="E140" s="92">
        <v>0</v>
      </c>
      <c r="F140" s="92">
        <v>0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2">
        <v>0</v>
      </c>
      <c r="M140" s="92">
        <v>0</v>
      </c>
      <c r="N140" s="92">
        <v>0</v>
      </c>
      <c r="O140" s="92">
        <v>0</v>
      </c>
      <c r="P140" s="92">
        <v>0</v>
      </c>
      <c r="Q140" s="92">
        <v>0</v>
      </c>
      <c r="R140" s="92">
        <v>0</v>
      </c>
      <c r="S140" s="92">
        <v>0</v>
      </c>
      <c r="T140" s="92">
        <v>0</v>
      </c>
      <c r="U140" s="97">
        <v>0</v>
      </c>
    </row>
    <row r="141" spans="1:21">
      <c r="A141" s="96">
        <v>126</v>
      </c>
      <c r="B141" s="92">
        <v>1</v>
      </c>
      <c r="C141" s="92">
        <v>1</v>
      </c>
      <c r="D141" s="92">
        <v>0</v>
      </c>
      <c r="E141" s="92">
        <v>0</v>
      </c>
      <c r="F141" s="92">
        <v>0</v>
      </c>
      <c r="G141" s="92">
        <v>0</v>
      </c>
      <c r="H141" s="92">
        <v>0</v>
      </c>
      <c r="I141" s="92">
        <v>0</v>
      </c>
      <c r="J141" s="92">
        <v>0</v>
      </c>
      <c r="K141" s="92">
        <v>0</v>
      </c>
      <c r="L141" s="92">
        <v>0</v>
      </c>
      <c r="M141" s="92">
        <v>0</v>
      </c>
      <c r="N141" s="92">
        <v>0</v>
      </c>
      <c r="O141" s="92">
        <v>0</v>
      </c>
      <c r="P141" s="92">
        <v>0</v>
      </c>
      <c r="Q141" s="92">
        <v>0</v>
      </c>
      <c r="R141" s="92">
        <v>0</v>
      </c>
      <c r="S141" s="92">
        <v>0</v>
      </c>
      <c r="T141" s="92">
        <v>0</v>
      </c>
      <c r="U141" s="97">
        <v>0</v>
      </c>
    </row>
    <row r="142" spans="1:21">
      <c r="A142" s="96">
        <v>127</v>
      </c>
      <c r="B142" s="92">
        <v>1</v>
      </c>
      <c r="C142" s="92">
        <v>1</v>
      </c>
      <c r="D142" s="92">
        <v>0</v>
      </c>
      <c r="E142" s="92">
        <v>0</v>
      </c>
      <c r="F142" s="92">
        <v>0</v>
      </c>
      <c r="G142" s="92">
        <v>0</v>
      </c>
      <c r="H142" s="92">
        <v>0</v>
      </c>
      <c r="I142" s="92">
        <v>0</v>
      </c>
      <c r="J142" s="92">
        <v>0</v>
      </c>
      <c r="K142" s="92">
        <v>0</v>
      </c>
      <c r="L142" s="92">
        <v>0</v>
      </c>
      <c r="M142" s="92">
        <v>0</v>
      </c>
      <c r="N142" s="92">
        <v>0</v>
      </c>
      <c r="O142" s="92">
        <v>0</v>
      </c>
      <c r="P142" s="92">
        <v>0</v>
      </c>
      <c r="Q142" s="92">
        <v>0</v>
      </c>
      <c r="R142" s="92">
        <v>0</v>
      </c>
      <c r="S142" s="92">
        <v>0</v>
      </c>
      <c r="T142" s="92">
        <v>0</v>
      </c>
      <c r="U142" s="97">
        <v>0</v>
      </c>
    </row>
    <row r="143" spans="1:21">
      <c r="A143" s="96">
        <v>128</v>
      </c>
      <c r="B143" s="92">
        <v>1</v>
      </c>
      <c r="C143" s="92">
        <v>1</v>
      </c>
      <c r="D143" s="92">
        <v>0</v>
      </c>
      <c r="E143" s="92">
        <v>0</v>
      </c>
      <c r="F143" s="92">
        <v>0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2">
        <v>0</v>
      </c>
      <c r="M143" s="92">
        <v>0</v>
      </c>
      <c r="N143" s="92">
        <v>0</v>
      </c>
      <c r="O143" s="92">
        <v>0</v>
      </c>
      <c r="P143" s="92">
        <v>0</v>
      </c>
      <c r="Q143" s="92">
        <v>0</v>
      </c>
      <c r="R143" s="92">
        <v>0</v>
      </c>
      <c r="S143" s="92">
        <v>0</v>
      </c>
      <c r="T143" s="92">
        <v>0</v>
      </c>
      <c r="U143" s="97">
        <v>0</v>
      </c>
    </row>
    <row r="144" spans="1:21">
      <c r="A144" s="96">
        <v>129</v>
      </c>
      <c r="B144" s="92">
        <v>1</v>
      </c>
      <c r="C144" s="92">
        <v>1</v>
      </c>
      <c r="D144" s="92">
        <v>0</v>
      </c>
      <c r="E144" s="92">
        <v>0</v>
      </c>
      <c r="F144" s="92">
        <v>0</v>
      </c>
      <c r="G144" s="92">
        <v>0</v>
      </c>
      <c r="H144" s="92">
        <v>0</v>
      </c>
      <c r="I144" s="92">
        <v>0</v>
      </c>
      <c r="J144" s="92">
        <v>0</v>
      </c>
      <c r="K144" s="92">
        <v>0</v>
      </c>
      <c r="L144" s="92">
        <v>0</v>
      </c>
      <c r="M144" s="92">
        <v>0</v>
      </c>
      <c r="N144" s="92">
        <v>0</v>
      </c>
      <c r="O144" s="92">
        <v>0</v>
      </c>
      <c r="P144" s="92">
        <v>0</v>
      </c>
      <c r="Q144" s="92">
        <v>0</v>
      </c>
      <c r="R144" s="92">
        <v>0</v>
      </c>
      <c r="S144" s="92">
        <v>0</v>
      </c>
      <c r="T144" s="92">
        <v>0</v>
      </c>
      <c r="U144" s="97">
        <v>0</v>
      </c>
    </row>
    <row r="145" spans="1:21">
      <c r="A145" s="96">
        <v>130</v>
      </c>
      <c r="B145" s="92">
        <v>1</v>
      </c>
      <c r="C145" s="92">
        <v>1</v>
      </c>
      <c r="D145" s="92">
        <v>0</v>
      </c>
      <c r="E145" s="92">
        <v>0</v>
      </c>
      <c r="F145" s="92">
        <v>0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92">
        <v>0</v>
      </c>
      <c r="M145" s="92">
        <v>0</v>
      </c>
      <c r="N145" s="92">
        <v>0</v>
      </c>
      <c r="O145" s="92">
        <v>0</v>
      </c>
      <c r="P145" s="92">
        <v>0</v>
      </c>
      <c r="Q145" s="92">
        <v>0</v>
      </c>
      <c r="R145" s="92">
        <v>0</v>
      </c>
      <c r="S145" s="92">
        <v>0</v>
      </c>
      <c r="T145" s="92">
        <v>0</v>
      </c>
      <c r="U145" s="97">
        <v>0</v>
      </c>
    </row>
    <row r="146" spans="1:21">
      <c r="A146" s="96">
        <v>131</v>
      </c>
      <c r="B146" s="92">
        <v>1</v>
      </c>
      <c r="C146" s="92">
        <v>1</v>
      </c>
      <c r="D146" s="92">
        <v>0</v>
      </c>
      <c r="E146" s="92">
        <v>0</v>
      </c>
      <c r="F146" s="92">
        <v>0</v>
      </c>
      <c r="G146" s="92">
        <v>0</v>
      </c>
      <c r="H146" s="92">
        <v>0</v>
      </c>
      <c r="I146" s="92">
        <v>0</v>
      </c>
      <c r="J146" s="92">
        <v>0</v>
      </c>
      <c r="K146" s="92">
        <v>0</v>
      </c>
      <c r="L146" s="92">
        <v>0</v>
      </c>
      <c r="M146" s="92">
        <v>0</v>
      </c>
      <c r="N146" s="92">
        <v>0</v>
      </c>
      <c r="O146" s="92">
        <v>0</v>
      </c>
      <c r="P146" s="92">
        <v>0</v>
      </c>
      <c r="Q146" s="92">
        <v>0</v>
      </c>
      <c r="R146" s="92">
        <v>0</v>
      </c>
      <c r="S146" s="92">
        <v>0</v>
      </c>
      <c r="T146" s="92">
        <v>0</v>
      </c>
      <c r="U146" s="97">
        <v>0</v>
      </c>
    </row>
    <row r="147" spans="1:21">
      <c r="A147" s="96">
        <v>132</v>
      </c>
      <c r="B147" s="92">
        <v>1</v>
      </c>
      <c r="C147" s="92">
        <v>1</v>
      </c>
      <c r="D147" s="92">
        <v>0</v>
      </c>
      <c r="E147" s="92">
        <v>0</v>
      </c>
      <c r="F147" s="92">
        <v>0</v>
      </c>
      <c r="G147" s="92">
        <v>0</v>
      </c>
      <c r="H147" s="92">
        <v>0</v>
      </c>
      <c r="I147" s="92">
        <v>0</v>
      </c>
      <c r="J147" s="92">
        <v>0</v>
      </c>
      <c r="K147" s="92">
        <v>0</v>
      </c>
      <c r="L147" s="92">
        <v>0</v>
      </c>
      <c r="M147" s="92">
        <v>0</v>
      </c>
      <c r="N147" s="92">
        <v>0</v>
      </c>
      <c r="O147" s="92">
        <v>0</v>
      </c>
      <c r="P147" s="92">
        <v>0</v>
      </c>
      <c r="Q147" s="92">
        <v>0</v>
      </c>
      <c r="R147" s="92">
        <v>0</v>
      </c>
      <c r="S147" s="92">
        <v>0</v>
      </c>
      <c r="T147" s="92">
        <v>0</v>
      </c>
      <c r="U147" s="97">
        <v>0</v>
      </c>
    </row>
    <row r="148" spans="1:21">
      <c r="A148" s="96">
        <v>133</v>
      </c>
      <c r="B148" s="92">
        <v>1</v>
      </c>
      <c r="C148" s="92">
        <v>1</v>
      </c>
      <c r="D148" s="92">
        <v>0</v>
      </c>
      <c r="E148" s="92">
        <v>0</v>
      </c>
      <c r="F148" s="92">
        <v>0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92">
        <v>0</v>
      </c>
      <c r="M148" s="92">
        <v>0</v>
      </c>
      <c r="N148" s="92">
        <v>0</v>
      </c>
      <c r="O148" s="92">
        <v>0</v>
      </c>
      <c r="P148" s="92">
        <v>0</v>
      </c>
      <c r="Q148" s="92">
        <v>0</v>
      </c>
      <c r="R148" s="92">
        <v>0</v>
      </c>
      <c r="S148" s="92">
        <v>0</v>
      </c>
      <c r="T148" s="92">
        <v>0</v>
      </c>
      <c r="U148" s="97">
        <v>0</v>
      </c>
    </row>
    <row r="149" spans="1:21">
      <c r="A149" s="96">
        <v>134</v>
      </c>
      <c r="B149" s="92">
        <v>1</v>
      </c>
      <c r="C149" s="92">
        <v>1</v>
      </c>
      <c r="D149" s="92">
        <v>0</v>
      </c>
      <c r="E149" s="92">
        <v>0</v>
      </c>
      <c r="F149" s="92">
        <v>0</v>
      </c>
      <c r="G149" s="92">
        <v>0</v>
      </c>
      <c r="H149" s="92">
        <v>0</v>
      </c>
      <c r="I149" s="92">
        <v>0</v>
      </c>
      <c r="J149" s="92">
        <v>0</v>
      </c>
      <c r="K149" s="92">
        <v>0</v>
      </c>
      <c r="L149" s="92">
        <v>0</v>
      </c>
      <c r="M149" s="92">
        <v>0</v>
      </c>
      <c r="N149" s="92">
        <v>0</v>
      </c>
      <c r="O149" s="92">
        <v>0</v>
      </c>
      <c r="P149" s="92">
        <v>0</v>
      </c>
      <c r="Q149" s="92">
        <v>0</v>
      </c>
      <c r="R149" s="92">
        <v>0</v>
      </c>
      <c r="S149" s="92">
        <v>0</v>
      </c>
      <c r="T149" s="92">
        <v>0</v>
      </c>
      <c r="U149" s="97">
        <v>0</v>
      </c>
    </row>
    <row r="150" spans="1:21">
      <c r="A150" s="96">
        <v>135</v>
      </c>
      <c r="B150" s="92">
        <v>1</v>
      </c>
      <c r="C150" s="92">
        <v>1</v>
      </c>
      <c r="D150" s="92">
        <v>0</v>
      </c>
      <c r="E150" s="92">
        <v>0</v>
      </c>
      <c r="F150" s="92">
        <v>0</v>
      </c>
      <c r="G150" s="92">
        <v>0</v>
      </c>
      <c r="H150" s="92">
        <v>0</v>
      </c>
      <c r="I150" s="92">
        <v>0</v>
      </c>
      <c r="J150" s="92">
        <v>0</v>
      </c>
      <c r="K150" s="92">
        <v>0</v>
      </c>
      <c r="L150" s="92">
        <v>0</v>
      </c>
      <c r="M150" s="92">
        <v>0</v>
      </c>
      <c r="N150" s="92">
        <v>0</v>
      </c>
      <c r="O150" s="92">
        <v>0</v>
      </c>
      <c r="P150" s="92">
        <v>0</v>
      </c>
      <c r="Q150" s="92">
        <v>0</v>
      </c>
      <c r="R150" s="92">
        <v>0</v>
      </c>
      <c r="S150" s="92">
        <v>0</v>
      </c>
      <c r="T150" s="92">
        <v>0</v>
      </c>
      <c r="U150" s="97">
        <v>0</v>
      </c>
    </row>
    <row r="151" spans="1:21">
      <c r="A151" s="96">
        <v>136</v>
      </c>
      <c r="B151" s="92">
        <v>1</v>
      </c>
      <c r="C151" s="92">
        <v>1</v>
      </c>
      <c r="D151" s="92">
        <v>0</v>
      </c>
      <c r="E151" s="92">
        <v>0</v>
      </c>
      <c r="F151" s="92">
        <v>0</v>
      </c>
      <c r="G151" s="92">
        <v>0</v>
      </c>
      <c r="H151" s="92">
        <v>0</v>
      </c>
      <c r="I151" s="92">
        <v>0</v>
      </c>
      <c r="J151" s="92">
        <v>0</v>
      </c>
      <c r="K151" s="92">
        <v>0</v>
      </c>
      <c r="L151" s="92">
        <v>0</v>
      </c>
      <c r="M151" s="92">
        <v>0</v>
      </c>
      <c r="N151" s="92">
        <v>0</v>
      </c>
      <c r="O151" s="92">
        <v>0</v>
      </c>
      <c r="P151" s="92">
        <v>0</v>
      </c>
      <c r="Q151" s="92">
        <v>0</v>
      </c>
      <c r="R151" s="92">
        <v>0</v>
      </c>
      <c r="S151" s="92">
        <v>0</v>
      </c>
      <c r="T151" s="92">
        <v>0</v>
      </c>
      <c r="U151" s="97">
        <v>0</v>
      </c>
    </row>
    <row r="152" spans="1:21">
      <c r="A152" s="96">
        <v>137</v>
      </c>
      <c r="B152" s="92">
        <v>1</v>
      </c>
      <c r="C152" s="92">
        <v>1</v>
      </c>
      <c r="D152" s="92">
        <v>0</v>
      </c>
      <c r="E152" s="92">
        <v>0</v>
      </c>
      <c r="F152" s="92">
        <v>0</v>
      </c>
      <c r="G152" s="92">
        <v>0</v>
      </c>
      <c r="H152" s="92">
        <v>0</v>
      </c>
      <c r="I152" s="92">
        <v>0</v>
      </c>
      <c r="J152" s="92">
        <v>0</v>
      </c>
      <c r="K152" s="92">
        <v>0</v>
      </c>
      <c r="L152" s="92">
        <v>0</v>
      </c>
      <c r="M152" s="92">
        <v>0</v>
      </c>
      <c r="N152" s="92">
        <v>0</v>
      </c>
      <c r="O152" s="92">
        <v>0</v>
      </c>
      <c r="P152" s="92">
        <v>0</v>
      </c>
      <c r="Q152" s="92">
        <v>0</v>
      </c>
      <c r="R152" s="92">
        <v>0</v>
      </c>
      <c r="S152" s="92">
        <v>0</v>
      </c>
      <c r="T152" s="92">
        <v>0</v>
      </c>
      <c r="U152" s="97">
        <v>0</v>
      </c>
    </row>
    <row r="153" spans="1:21">
      <c r="A153" s="96">
        <v>138</v>
      </c>
      <c r="B153" s="92">
        <v>1</v>
      </c>
      <c r="C153" s="92">
        <v>1</v>
      </c>
      <c r="D153" s="92">
        <v>0</v>
      </c>
      <c r="E153" s="92">
        <v>0</v>
      </c>
      <c r="F153" s="92">
        <v>0</v>
      </c>
      <c r="G153" s="92">
        <v>0</v>
      </c>
      <c r="H153" s="92">
        <v>0</v>
      </c>
      <c r="I153" s="92">
        <v>0</v>
      </c>
      <c r="J153" s="92">
        <v>0</v>
      </c>
      <c r="K153" s="92">
        <v>0</v>
      </c>
      <c r="L153" s="92">
        <v>0</v>
      </c>
      <c r="M153" s="92">
        <v>0</v>
      </c>
      <c r="N153" s="92">
        <v>0</v>
      </c>
      <c r="O153" s="92">
        <v>0</v>
      </c>
      <c r="P153" s="92">
        <v>0</v>
      </c>
      <c r="Q153" s="92">
        <v>0</v>
      </c>
      <c r="R153" s="92">
        <v>0</v>
      </c>
      <c r="S153" s="92">
        <v>0</v>
      </c>
      <c r="T153" s="92">
        <v>0</v>
      </c>
      <c r="U153" s="97">
        <v>0</v>
      </c>
    </row>
    <row r="154" spans="1:21">
      <c r="A154" s="96">
        <v>139</v>
      </c>
      <c r="B154" s="92">
        <v>1</v>
      </c>
      <c r="C154" s="92">
        <v>1</v>
      </c>
      <c r="D154" s="92">
        <v>0</v>
      </c>
      <c r="E154" s="92">
        <v>0</v>
      </c>
      <c r="F154" s="92">
        <v>0</v>
      </c>
      <c r="G154" s="92">
        <v>0</v>
      </c>
      <c r="H154" s="92">
        <v>0</v>
      </c>
      <c r="I154" s="92">
        <v>0</v>
      </c>
      <c r="J154" s="92">
        <v>0</v>
      </c>
      <c r="K154" s="92">
        <v>0</v>
      </c>
      <c r="L154" s="92">
        <v>0</v>
      </c>
      <c r="M154" s="92">
        <v>0</v>
      </c>
      <c r="N154" s="92">
        <v>0</v>
      </c>
      <c r="O154" s="92">
        <v>0</v>
      </c>
      <c r="P154" s="92">
        <v>0</v>
      </c>
      <c r="Q154" s="92">
        <v>0</v>
      </c>
      <c r="R154" s="92">
        <v>0</v>
      </c>
      <c r="S154" s="92">
        <v>0</v>
      </c>
      <c r="T154" s="92">
        <v>0</v>
      </c>
      <c r="U154" s="97">
        <v>0</v>
      </c>
    </row>
    <row r="155" spans="1:21">
      <c r="A155" s="96">
        <v>140</v>
      </c>
      <c r="B155" s="92">
        <v>1</v>
      </c>
      <c r="C155" s="92">
        <v>1</v>
      </c>
      <c r="D155" s="92">
        <v>0</v>
      </c>
      <c r="E155" s="92">
        <v>0</v>
      </c>
      <c r="F155" s="92">
        <v>0</v>
      </c>
      <c r="G155" s="92">
        <v>0</v>
      </c>
      <c r="H155" s="92">
        <v>0</v>
      </c>
      <c r="I155" s="92">
        <v>0</v>
      </c>
      <c r="J155" s="92">
        <v>0</v>
      </c>
      <c r="K155" s="92">
        <v>0</v>
      </c>
      <c r="L155" s="92">
        <v>0</v>
      </c>
      <c r="M155" s="92">
        <v>0</v>
      </c>
      <c r="N155" s="92">
        <v>0</v>
      </c>
      <c r="O155" s="92">
        <v>0</v>
      </c>
      <c r="P155" s="92">
        <v>0</v>
      </c>
      <c r="Q155" s="92">
        <v>0</v>
      </c>
      <c r="R155" s="92">
        <v>0</v>
      </c>
      <c r="S155" s="92">
        <v>0</v>
      </c>
      <c r="T155" s="92">
        <v>0</v>
      </c>
      <c r="U155" s="97">
        <v>0</v>
      </c>
    </row>
    <row r="156" spans="1:21">
      <c r="A156" s="96">
        <v>141</v>
      </c>
      <c r="B156" s="92">
        <v>1</v>
      </c>
      <c r="C156" s="92">
        <v>1</v>
      </c>
      <c r="D156" s="92">
        <v>0</v>
      </c>
      <c r="E156" s="92">
        <v>0</v>
      </c>
      <c r="F156" s="92">
        <v>0</v>
      </c>
      <c r="G156" s="92">
        <v>0</v>
      </c>
      <c r="H156" s="92">
        <v>0</v>
      </c>
      <c r="I156" s="92">
        <v>0</v>
      </c>
      <c r="J156" s="92">
        <v>0</v>
      </c>
      <c r="K156" s="92">
        <v>0</v>
      </c>
      <c r="L156" s="92">
        <v>0</v>
      </c>
      <c r="M156" s="92">
        <v>0</v>
      </c>
      <c r="N156" s="92">
        <v>0</v>
      </c>
      <c r="O156" s="92">
        <v>0</v>
      </c>
      <c r="P156" s="92">
        <v>0</v>
      </c>
      <c r="Q156" s="92">
        <v>0</v>
      </c>
      <c r="R156" s="92">
        <v>0</v>
      </c>
      <c r="S156" s="92">
        <v>0</v>
      </c>
      <c r="T156" s="92">
        <v>0</v>
      </c>
      <c r="U156" s="97">
        <v>0</v>
      </c>
    </row>
    <row r="157" spans="1:21">
      <c r="A157" s="96">
        <v>142</v>
      </c>
      <c r="B157" s="92">
        <v>1</v>
      </c>
      <c r="C157" s="92">
        <v>1</v>
      </c>
      <c r="D157" s="92">
        <v>0</v>
      </c>
      <c r="E157" s="92">
        <v>0</v>
      </c>
      <c r="F157" s="92">
        <v>0</v>
      </c>
      <c r="G157" s="92">
        <v>0</v>
      </c>
      <c r="H157" s="92">
        <v>0</v>
      </c>
      <c r="I157" s="92">
        <v>0</v>
      </c>
      <c r="J157" s="92">
        <v>0</v>
      </c>
      <c r="K157" s="92">
        <v>0</v>
      </c>
      <c r="L157" s="92">
        <v>0</v>
      </c>
      <c r="M157" s="92">
        <v>0</v>
      </c>
      <c r="N157" s="92">
        <v>0</v>
      </c>
      <c r="O157" s="92">
        <v>0</v>
      </c>
      <c r="P157" s="92">
        <v>0</v>
      </c>
      <c r="Q157" s="92">
        <v>0</v>
      </c>
      <c r="R157" s="92">
        <v>0</v>
      </c>
      <c r="S157" s="92">
        <v>0</v>
      </c>
      <c r="T157" s="92">
        <v>0</v>
      </c>
      <c r="U157" s="97">
        <v>0</v>
      </c>
    </row>
    <row r="158" spans="1:21">
      <c r="A158" s="96">
        <v>143</v>
      </c>
      <c r="B158" s="92">
        <v>1</v>
      </c>
      <c r="C158" s="92">
        <v>1</v>
      </c>
      <c r="D158" s="92">
        <v>0</v>
      </c>
      <c r="E158" s="92">
        <v>0</v>
      </c>
      <c r="F158" s="92">
        <v>0</v>
      </c>
      <c r="G158" s="92">
        <v>0</v>
      </c>
      <c r="H158" s="92">
        <v>0</v>
      </c>
      <c r="I158" s="92">
        <v>0</v>
      </c>
      <c r="J158" s="92">
        <v>0</v>
      </c>
      <c r="K158" s="92">
        <v>0</v>
      </c>
      <c r="L158" s="92">
        <v>0</v>
      </c>
      <c r="M158" s="92">
        <v>0</v>
      </c>
      <c r="N158" s="92">
        <v>0</v>
      </c>
      <c r="O158" s="92">
        <v>0</v>
      </c>
      <c r="P158" s="92">
        <v>0</v>
      </c>
      <c r="Q158" s="92">
        <v>0</v>
      </c>
      <c r="R158" s="92">
        <v>0</v>
      </c>
      <c r="S158" s="92">
        <v>0</v>
      </c>
      <c r="T158" s="92">
        <v>0</v>
      </c>
      <c r="U158" s="97">
        <v>0</v>
      </c>
    </row>
    <row r="159" spans="1:21">
      <c r="A159" s="96">
        <v>144</v>
      </c>
      <c r="B159" s="92">
        <v>1</v>
      </c>
      <c r="C159" s="92">
        <v>1</v>
      </c>
      <c r="D159" s="92">
        <v>0</v>
      </c>
      <c r="E159" s="92">
        <v>0</v>
      </c>
      <c r="F159" s="92">
        <v>0</v>
      </c>
      <c r="G159" s="92">
        <v>0</v>
      </c>
      <c r="H159" s="92">
        <v>0</v>
      </c>
      <c r="I159" s="92">
        <v>0</v>
      </c>
      <c r="J159" s="92">
        <v>0</v>
      </c>
      <c r="K159" s="92">
        <v>0</v>
      </c>
      <c r="L159" s="92">
        <v>0</v>
      </c>
      <c r="M159" s="92">
        <v>0</v>
      </c>
      <c r="N159" s="92">
        <v>0</v>
      </c>
      <c r="O159" s="92">
        <v>0</v>
      </c>
      <c r="P159" s="92">
        <v>0</v>
      </c>
      <c r="Q159" s="92">
        <v>0</v>
      </c>
      <c r="R159" s="92">
        <v>0</v>
      </c>
      <c r="S159" s="92">
        <v>0</v>
      </c>
      <c r="T159" s="92">
        <v>0</v>
      </c>
      <c r="U159" s="97">
        <v>0</v>
      </c>
    </row>
    <row r="160" spans="1:21">
      <c r="A160" s="96">
        <v>145</v>
      </c>
      <c r="B160" s="92">
        <v>1</v>
      </c>
      <c r="C160" s="92">
        <v>1</v>
      </c>
      <c r="D160" s="92">
        <v>0</v>
      </c>
      <c r="E160" s="92">
        <v>0</v>
      </c>
      <c r="F160" s="92">
        <v>0</v>
      </c>
      <c r="G160" s="92">
        <v>0</v>
      </c>
      <c r="H160" s="92">
        <v>0</v>
      </c>
      <c r="I160" s="92">
        <v>0</v>
      </c>
      <c r="J160" s="92">
        <v>0</v>
      </c>
      <c r="K160" s="92">
        <v>0</v>
      </c>
      <c r="L160" s="92">
        <v>0</v>
      </c>
      <c r="M160" s="92">
        <v>0</v>
      </c>
      <c r="N160" s="92">
        <v>0</v>
      </c>
      <c r="O160" s="92">
        <v>0</v>
      </c>
      <c r="P160" s="92">
        <v>0</v>
      </c>
      <c r="Q160" s="92">
        <v>0</v>
      </c>
      <c r="R160" s="92">
        <v>0</v>
      </c>
      <c r="S160" s="92">
        <v>0</v>
      </c>
      <c r="T160" s="92">
        <v>0</v>
      </c>
      <c r="U160" s="97">
        <v>0</v>
      </c>
    </row>
    <row r="161" spans="1:21">
      <c r="A161" s="96">
        <v>146</v>
      </c>
      <c r="B161" s="92">
        <v>1</v>
      </c>
      <c r="C161" s="92">
        <v>1</v>
      </c>
      <c r="D161" s="92">
        <v>0</v>
      </c>
      <c r="E161" s="92">
        <v>0</v>
      </c>
      <c r="F161" s="92">
        <v>0</v>
      </c>
      <c r="G161" s="92">
        <v>0</v>
      </c>
      <c r="H161" s="92">
        <v>0</v>
      </c>
      <c r="I161" s="92">
        <v>0</v>
      </c>
      <c r="J161" s="92">
        <v>0</v>
      </c>
      <c r="K161" s="92">
        <v>0</v>
      </c>
      <c r="L161" s="92">
        <v>0</v>
      </c>
      <c r="M161" s="92">
        <v>0</v>
      </c>
      <c r="N161" s="92">
        <v>0</v>
      </c>
      <c r="O161" s="92">
        <v>0</v>
      </c>
      <c r="P161" s="92">
        <v>0</v>
      </c>
      <c r="Q161" s="92">
        <v>0</v>
      </c>
      <c r="R161" s="92">
        <v>0</v>
      </c>
      <c r="S161" s="92">
        <v>0</v>
      </c>
      <c r="T161" s="92">
        <v>0</v>
      </c>
      <c r="U161" s="97">
        <v>0</v>
      </c>
    </row>
    <row r="162" spans="1:21">
      <c r="A162" s="96">
        <v>147</v>
      </c>
      <c r="B162" s="92">
        <v>1</v>
      </c>
      <c r="C162" s="92">
        <v>1</v>
      </c>
      <c r="D162" s="92">
        <v>0</v>
      </c>
      <c r="E162" s="92">
        <v>0</v>
      </c>
      <c r="F162" s="92">
        <v>0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2">
        <v>0</v>
      </c>
      <c r="M162" s="92">
        <v>0</v>
      </c>
      <c r="N162" s="92">
        <v>0</v>
      </c>
      <c r="O162" s="92">
        <v>0</v>
      </c>
      <c r="P162" s="92">
        <v>0</v>
      </c>
      <c r="Q162" s="92">
        <v>0</v>
      </c>
      <c r="R162" s="92">
        <v>0</v>
      </c>
      <c r="S162" s="92">
        <v>0</v>
      </c>
      <c r="T162" s="92">
        <v>0</v>
      </c>
      <c r="U162" s="97">
        <v>0</v>
      </c>
    </row>
    <row r="163" spans="1:21">
      <c r="A163" s="96">
        <v>148</v>
      </c>
      <c r="B163" s="92">
        <v>1</v>
      </c>
      <c r="C163" s="92">
        <v>1</v>
      </c>
      <c r="D163" s="92">
        <v>0</v>
      </c>
      <c r="E163" s="92">
        <v>0</v>
      </c>
      <c r="F163" s="92">
        <v>0</v>
      </c>
      <c r="G163" s="92">
        <v>0</v>
      </c>
      <c r="H163" s="92">
        <v>0</v>
      </c>
      <c r="I163" s="92">
        <v>0</v>
      </c>
      <c r="J163" s="92">
        <v>0</v>
      </c>
      <c r="K163" s="92">
        <v>0</v>
      </c>
      <c r="L163" s="92">
        <v>0</v>
      </c>
      <c r="M163" s="92">
        <v>0</v>
      </c>
      <c r="N163" s="92">
        <v>0</v>
      </c>
      <c r="O163" s="92">
        <v>0</v>
      </c>
      <c r="P163" s="92">
        <v>0</v>
      </c>
      <c r="Q163" s="92">
        <v>0</v>
      </c>
      <c r="R163" s="92">
        <v>0</v>
      </c>
      <c r="S163" s="92">
        <v>0</v>
      </c>
      <c r="T163" s="92">
        <v>0</v>
      </c>
      <c r="U163" s="97">
        <v>0</v>
      </c>
    </row>
    <row r="164" spans="1:21">
      <c r="A164" s="96">
        <v>149</v>
      </c>
      <c r="B164" s="92">
        <v>1</v>
      </c>
      <c r="C164" s="92">
        <v>1</v>
      </c>
      <c r="D164" s="92">
        <v>0</v>
      </c>
      <c r="E164" s="92">
        <v>0</v>
      </c>
      <c r="F164" s="92">
        <v>0</v>
      </c>
      <c r="G164" s="92">
        <v>0</v>
      </c>
      <c r="H164" s="92">
        <v>0</v>
      </c>
      <c r="I164" s="92">
        <v>0</v>
      </c>
      <c r="J164" s="92">
        <v>0</v>
      </c>
      <c r="K164" s="92">
        <v>0</v>
      </c>
      <c r="L164" s="92">
        <v>0</v>
      </c>
      <c r="M164" s="92">
        <v>0</v>
      </c>
      <c r="N164" s="92">
        <v>0</v>
      </c>
      <c r="O164" s="92">
        <v>0</v>
      </c>
      <c r="P164" s="92">
        <v>0</v>
      </c>
      <c r="Q164" s="92">
        <v>0</v>
      </c>
      <c r="R164" s="92">
        <v>0</v>
      </c>
      <c r="S164" s="92">
        <v>0</v>
      </c>
      <c r="T164" s="92">
        <v>0</v>
      </c>
      <c r="U164" s="97">
        <v>0</v>
      </c>
    </row>
    <row r="165" spans="1:21">
      <c r="A165" s="96">
        <v>150</v>
      </c>
      <c r="B165" s="92">
        <v>1</v>
      </c>
      <c r="C165" s="92">
        <v>1</v>
      </c>
      <c r="D165" s="92">
        <v>0</v>
      </c>
      <c r="E165" s="92">
        <v>0</v>
      </c>
      <c r="F165" s="92">
        <v>0</v>
      </c>
      <c r="G165" s="92">
        <v>0</v>
      </c>
      <c r="H165" s="92">
        <v>0</v>
      </c>
      <c r="I165" s="92">
        <v>0</v>
      </c>
      <c r="J165" s="92">
        <v>0</v>
      </c>
      <c r="K165" s="92">
        <v>0</v>
      </c>
      <c r="L165" s="92">
        <v>0</v>
      </c>
      <c r="M165" s="92">
        <v>0</v>
      </c>
      <c r="N165" s="92">
        <v>0</v>
      </c>
      <c r="O165" s="92">
        <v>0</v>
      </c>
      <c r="P165" s="92">
        <v>0</v>
      </c>
      <c r="Q165" s="92">
        <v>0</v>
      </c>
      <c r="R165" s="92">
        <v>0</v>
      </c>
      <c r="S165" s="92">
        <v>0</v>
      </c>
      <c r="T165" s="92">
        <v>0</v>
      </c>
      <c r="U165" s="97">
        <v>0</v>
      </c>
    </row>
    <row r="166" spans="1:21">
      <c r="A166" s="96">
        <v>151</v>
      </c>
      <c r="B166" s="92">
        <v>1</v>
      </c>
      <c r="C166" s="92">
        <v>1</v>
      </c>
      <c r="D166" s="92">
        <v>0</v>
      </c>
      <c r="E166" s="92">
        <v>0</v>
      </c>
      <c r="F166" s="92">
        <v>0</v>
      </c>
      <c r="G166" s="92">
        <v>0</v>
      </c>
      <c r="H166" s="92">
        <v>0</v>
      </c>
      <c r="I166" s="92">
        <v>0</v>
      </c>
      <c r="J166" s="92">
        <v>0</v>
      </c>
      <c r="K166" s="92">
        <v>0</v>
      </c>
      <c r="L166" s="92">
        <v>0</v>
      </c>
      <c r="M166" s="92">
        <v>0</v>
      </c>
      <c r="N166" s="92">
        <v>0</v>
      </c>
      <c r="O166" s="92">
        <v>0</v>
      </c>
      <c r="P166" s="92">
        <v>0</v>
      </c>
      <c r="Q166" s="92">
        <v>0</v>
      </c>
      <c r="R166" s="92">
        <v>0</v>
      </c>
      <c r="S166" s="92">
        <v>0</v>
      </c>
      <c r="T166" s="92">
        <v>0</v>
      </c>
      <c r="U166" s="97">
        <v>0</v>
      </c>
    </row>
    <row r="167" spans="1:21">
      <c r="A167" s="96">
        <v>152</v>
      </c>
      <c r="B167" s="92">
        <v>1</v>
      </c>
      <c r="C167" s="92">
        <v>1</v>
      </c>
      <c r="D167" s="92">
        <v>0</v>
      </c>
      <c r="E167" s="92">
        <v>0</v>
      </c>
      <c r="F167" s="92">
        <v>0</v>
      </c>
      <c r="G167" s="92">
        <v>0</v>
      </c>
      <c r="H167" s="92">
        <v>0</v>
      </c>
      <c r="I167" s="92">
        <v>0</v>
      </c>
      <c r="J167" s="92">
        <v>0</v>
      </c>
      <c r="K167" s="92">
        <v>0</v>
      </c>
      <c r="L167" s="92">
        <v>0</v>
      </c>
      <c r="M167" s="92">
        <v>0</v>
      </c>
      <c r="N167" s="92">
        <v>0</v>
      </c>
      <c r="O167" s="92">
        <v>0</v>
      </c>
      <c r="P167" s="92">
        <v>0</v>
      </c>
      <c r="Q167" s="92">
        <v>0</v>
      </c>
      <c r="R167" s="92">
        <v>0</v>
      </c>
      <c r="S167" s="92">
        <v>0</v>
      </c>
      <c r="T167" s="92">
        <v>0</v>
      </c>
      <c r="U167" s="97">
        <v>0</v>
      </c>
    </row>
    <row r="168" spans="1:21">
      <c r="A168" s="96">
        <v>153</v>
      </c>
      <c r="B168" s="92">
        <v>1</v>
      </c>
      <c r="C168" s="92">
        <v>1</v>
      </c>
      <c r="D168" s="92">
        <v>0</v>
      </c>
      <c r="E168" s="92">
        <v>0</v>
      </c>
      <c r="F168" s="92">
        <v>0</v>
      </c>
      <c r="G168" s="92">
        <v>0</v>
      </c>
      <c r="H168" s="92">
        <v>0</v>
      </c>
      <c r="I168" s="92">
        <v>0</v>
      </c>
      <c r="J168" s="92">
        <v>0</v>
      </c>
      <c r="K168" s="92">
        <v>0</v>
      </c>
      <c r="L168" s="92">
        <v>0</v>
      </c>
      <c r="M168" s="92">
        <v>0</v>
      </c>
      <c r="N168" s="92">
        <v>0</v>
      </c>
      <c r="O168" s="92">
        <v>0</v>
      </c>
      <c r="P168" s="92">
        <v>0</v>
      </c>
      <c r="Q168" s="92">
        <v>0</v>
      </c>
      <c r="R168" s="92">
        <v>0</v>
      </c>
      <c r="S168" s="92">
        <v>0</v>
      </c>
      <c r="T168" s="92">
        <v>0</v>
      </c>
      <c r="U168" s="97">
        <v>0</v>
      </c>
    </row>
    <row r="169" spans="1:21">
      <c r="A169" s="96">
        <v>154</v>
      </c>
      <c r="B169" s="92">
        <v>1</v>
      </c>
      <c r="C169" s="92">
        <v>1</v>
      </c>
      <c r="D169" s="92">
        <v>0</v>
      </c>
      <c r="E169" s="92">
        <v>0</v>
      </c>
      <c r="F169" s="92">
        <v>0</v>
      </c>
      <c r="G169" s="92">
        <v>0</v>
      </c>
      <c r="H169" s="92">
        <v>0</v>
      </c>
      <c r="I169" s="92">
        <v>0</v>
      </c>
      <c r="J169" s="92">
        <v>0</v>
      </c>
      <c r="K169" s="92">
        <v>0</v>
      </c>
      <c r="L169" s="92">
        <v>0</v>
      </c>
      <c r="M169" s="92">
        <v>0</v>
      </c>
      <c r="N169" s="92">
        <v>0</v>
      </c>
      <c r="O169" s="92">
        <v>0</v>
      </c>
      <c r="P169" s="92">
        <v>0</v>
      </c>
      <c r="Q169" s="92">
        <v>0</v>
      </c>
      <c r="R169" s="92">
        <v>0</v>
      </c>
      <c r="S169" s="92">
        <v>0</v>
      </c>
      <c r="T169" s="92">
        <v>0</v>
      </c>
      <c r="U169" s="97">
        <v>0</v>
      </c>
    </row>
    <row r="170" spans="1:21">
      <c r="A170" s="96">
        <v>155</v>
      </c>
      <c r="B170" s="92">
        <v>1</v>
      </c>
      <c r="C170" s="92">
        <v>1</v>
      </c>
      <c r="D170" s="92">
        <v>0</v>
      </c>
      <c r="E170" s="92">
        <v>0</v>
      </c>
      <c r="F170" s="92">
        <v>0</v>
      </c>
      <c r="G170" s="92">
        <v>0</v>
      </c>
      <c r="H170" s="92">
        <v>0</v>
      </c>
      <c r="I170" s="92">
        <v>0</v>
      </c>
      <c r="J170" s="92">
        <v>0</v>
      </c>
      <c r="K170" s="92">
        <v>0</v>
      </c>
      <c r="L170" s="92">
        <v>0</v>
      </c>
      <c r="M170" s="92">
        <v>0</v>
      </c>
      <c r="N170" s="92">
        <v>0</v>
      </c>
      <c r="O170" s="92">
        <v>0</v>
      </c>
      <c r="P170" s="92">
        <v>0</v>
      </c>
      <c r="Q170" s="92">
        <v>0</v>
      </c>
      <c r="R170" s="92">
        <v>0</v>
      </c>
      <c r="S170" s="92">
        <v>0</v>
      </c>
      <c r="T170" s="92">
        <v>0</v>
      </c>
      <c r="U170" s="97">
        <v>0</v>
      </c>
    </row>
    <row r="171" spans="1:21">
      <c r="A171" s="96">
        <v>156</v>
      </c>
      <c r="B171" s="92">
        <v>1</v>
      </c>
      <c r="C171" s="92">
        <v>1</v>
      </c>
      <c r="D171" s="92">
        <v>0</v>
      </c>
      <c r="E171" s="92">
        <v>0</v>
      </c>
      <c r="F171" s="92">
        <v>0</v>
      </c>
      <c r="G171" s="92">
        <v>0</v>
      </c>
      <c r="H171" s="92">
        <v>0</v>
      </c>
      <c r="I171" s="92">
        <v>0</v>
      </c>
      <c r="J171" s="92">
        <v>0</v>
      </c>
      <c r="K171" s="92">
        <v>0</v>
      </c>
      <c r="L171" s="92">
        <v>0</v>
      </c>
      <c r="M171" s="92">
        <v>0</v>
      </c>
      <c r="N171" s="92">
        <v>0</v>
      </c>
      <c r="O171" s="92">
        <v>0</v>
      </c>
      <c r="P171" s="92">
        <v>0</v>
      </c>
      <c r="Q171" s="92">
        <v>0</v>
      </c>
      <c r="R171" s="92">
        <v>0</v>
      </c>
      <c r="S171" s="92">
        <v>0</v>
      </c>
      <c r="T171" s="92">
        <v>0</v>
      </c>
      <c r="U171" s="97">
        <v>0</v>
      </c>
    </row>
    <row r="172" spans="1:21">
      <c r="A172" s="96">
        <v>157</v>
      </c>
      <c r="B172" s="92">
        <v>1</v>
      </c>
      <c r="C172" s="92">
        <v>1</v>
      </c>
      <c r="D172" s="92">
        <v>0</v>
      </c>
      <c r="E172" s="92">
        <v>0</v>
      </c>
      <c r="F172" s="92">
        <v>0</v>
      </c>
      <c r="G172" s="92">
        <v>0</v>
      </c>
      <c r="H172" s="92">
        <v>0</v>
      </c>
      <c r="I172" s="92">
        <v>0</v>
      </c>
      <c r="J172" s="92">
        <v>0</v>
      </c>
      <c r="K172" s="92">
        <v>0</v>
      </c>
      <c r="L172" s="92">
        <v>0</v>
      </c>
      <c r="M172" s="92">
        <v>0</v>
      </c>
      <c r="N172" s="92">
        <v>0</v>
      </c>
      <c r="O172" s="92">
        <v>0</v>
      </c>
      <c r="P172" s="92">
        <v>0</v>
      </c>
      <c r="Q172" s="92">
        <v>0</v>
      </c>
      <c r="R172" s="92">
        <v>0</v>
      </c>
      <c r="S172" s="92">
        <v>0</v>
      </c>
      <c r="T172" s="92">
        <v>0</v>
      </c>
      <c r="U172" s="97">
        <v>0</v>
      </c>
    </row>
    <row r="173" spans="1:21">
      <c r="A173" s="96">
        <v>158</v>
      </c>
      <c r="B173" s="92">
        <v>1</v>
      </c>
      <c r="C173" s="92">
        <v>1</v>
      </c>
      <c r="D173" s="92">
        <v>0</v>
      </c>
      <c r="E173" s="92">
        <v>0</v>
      </c>
      <c r="F173" s="92">
        <v>0</v>
      </c>
      <c r="G173" s="92">
        <v>0</v>
      </c>
      <c r="H173" s="92">
        <v>0</v>
      </c>
      <c r="I173" s="92">
        <v>0</v>
      </c>
      <c r="J173" s="92">
        <v>0</v>
      </c>
      <c r="K173" s="92">
        <v>0</v>
      </c>
      <c r="L173" s="92">
        <v>0</v>
      </c>
      <c r="M173" s="92">
        <v>0</v>
      </c>
      <c r="N173" s="92">
        <v>0</v>
      </c>
      <c r="O173" s="92">
        <v>0</v>
      </c>
      <c r="P173" s="92">
        <v>0</v>
      </c>
      <c r="Q173" s="92">
        <v>0</v>
      </c>
      <c r="R173" s="92">
        <v>0</v>
      </c>
      <c r="S173" s="92">
        <v>0</v>
      </c>
      <c r="T173" s="92">
        <v>0</v>
      </c>
      <c r="U173" s="97">
        <v>0</v>
      </c>
    </row>
    <row r="174" spans="1:21">
      <c r="A174" s="96">
        <v>159</v>
      </c>
      <c r="B174" s="92">
        <v>1</v>
      </c>
      <c r="C174" s="92">
        <v>1</v>
      </c>
      <c r="D174" s="92">
        <v>0</v>
      </c>
      <c r="E174" s="92">
        <v>0</v>
      </c>
      <c r="F174" s="92">
        <v>0</v>
      </c>
      <c r="G174" s="92">
        <v>0</v>
      </c>
      <c r="H174" s="92">
        <v>0</v>
      </c>
      <c r="I174" s="92">
        <v>0</v>
      </c>
      <c r="J174" s="92">
        <v>0</v>
      </c>
      <c r="K174" s="92">
        <v>0</v>
      </c>
      <c r="L174" s="92">
        <v>0</v>
      </c>
      <c r="M174" s="92">
        <v>0</v>
      </c>
      <c r="N174" s="92">
        <v>0</v>
      </c>
      <c r="O174" s="92">
        <v>0</v>
      </c>
      <c r="P174" s="92">
        <v>0</v>
      </c>
      <c r="Q174" s="92">
        <v>0</v>
      </c>
      <c r="R174" s="92">
        <v>0</v>
      </c>
      <c r="S174" s="92">
        <v>0</v>
      </c>
      <c r="T174" s="92">
        <v>0</v>
      </c>
      <c r="U174" s="97">
        <v>0</v>
      </c>
    </row>
    <row r="175" spans="1:21">
      <c r="A175" s="96">
        <v>160</v>
      </c>
      <c r="B175" s="92">
        <v>1</v>
      </c>
      <c r="C175" s="92">
        <v>1</v>
      </c>
      <c r="D175" s="92">
        <v>0</v>
      </c>
      <c r="E175" s="92">
        <v>0</v>
      </c>
      <c r="F175" s="92">
        <v>0</v>
      </c>
      <c r="G175" s="92">
        <v>0</v>
      </c>
      <c r="H175" s="92">
        <v>0</v>
      </c>
      <c r="I175" s="92">
        <v>0</v>
      </c>
      <c r="J175" s="92">
        <v>0</v>
      </c>
      <c r="K175" s="92">
        <v>0</v>
      </c>
      <c r="L175" s="92">
        <v>0</v>
      </c>
      <c r="M175" s="92">
        <v>0</v>
      </c>
      <c r="N175" s="92">
        <v>0</v>
      </c>
      <c r="O175" s="92">
        <v>0</v>
      </c>
      <c r="P175" s="92">
        <v>0</v>
      </c>
      <c r="Q175" s="92">
        <v>0</v>
      </c>
      <c r="R175" s="92">
        <v>0</v>
      </c>
      <c r="S175" s="92">
        <v>0</v>
      </c>
      <c r="T175" s="92">
        <v>0</v>
      </c>
      <c r="U175" s="97">
        <v>0</v>
      </c>
    </row>
    <row r="176" spans="1:21">
      <c r="A176" s="96">
        <v>161</v>
      </c>
      <c r="B176" s="92">
        <v>1</v>
      </c>
      <c r="C176" s="92">
        <v>1</v>
      </c>
      <c r="D176" s="92">
        <v>0</v>
      </c>
      <c r="E176" s="92">
        <v>0</v>
      </c>
      <c r="F176" s="92">
        <v>0</v>
      </c>
      <c r="G176" s="92">
        <v>0</v>
      </c>
      <c r="H176" s="92">
        <v>0</v>
      </c>
      <c r="I176" s="92">
        <v>0</v>
      </c>
      <c r="J176" s="92">
        <v>0</v>
      </c>
      <c r="K176" s="92">
        <v>0</v>
      </c>
      <c r="L176" s="92">
        <v>0</v>
      </c>
      <c r="M176" s="92">
        <v>0</v>
      </c>
      <c r="N176" s="92">
        <v>0</v>
      </c>
      <c r="O176" s="92">
        <v>0</v>
      </c>
      <c r="P176" s="92">
        <v>0</v>
      </c>
      <c r="Q176" s="92">
        <v>0</v>
      </c>
      <c r="R176" s="92">
        <v>0</v>
      </c>
      <c r="S176" s="92">
        <v>0</v>
      </c>
      <c r="T176" s="92">
        <v>0</v>
      </c>
      <c r="U176" s="97">
        <v>0</v>
      </c>
    </row>
    <row r="177" spans="1:21">
      <c r="A177" s="96">
        <v>162</v>
      </c>
      <c r="B177" s="92">
        <v>1</v>
      </c>
      <c r="C177" s="92">
        <v>1</v>
      </c>
      <c r="D177" s="92">
        <v>0</v>
      </c>
      <c r="E177" s="92">
        <v>0</v>
      </c>
      <c r="F177" s="92">
        <v>0</v>
      </c>
      <c r="G177" s="92">
        <v>0</v>
      </c>
      <c r="H177" s="92">
        <v>0</v>
      </c>
      <c r="I177" s="92">
        <v>0</v>
      </c>
      <c r="J177" s="92">
        <v>0</v>
      </c>
      <c r="K177" s="92">
        <v>0</v>
      </c>
      <c r="L177" s="92">
        <v>0</v>
      </c>
      <c r="M177" s="92">
        <v>0</v>
      </c>
      <c r="N177" s="92">
        <v>0</v>
      </c>
      <c r="O177" s="92">
        <v>0</v>
      </c>
      <c r="P177" s="92">
        <v>0</v>
      </c>
      <c r="Q177" s="92">
        <v>0</v>
      </c>
      <c r="R177" s="92">
        <v>0</v>
      </c>
      <c r="S177" s="92">
        <v>0</v>
      </c>
      <c r="T177" s="92">
        <v>0</v>
      </c>
      <c r="U177" s="97">
        <v>0</v>
      </c>
    </row>
    <row r="178" spans="1:21">
      <c r="A178" s="96">
        <v>163</v>
      </c>
      <c r="B178" s="92">
        <v>1</v>
      </c>
      <c r="C178" s="92">
        <v>1</v>
      </c>
      <c r="D178" s="92">
        <v>0</v>
      </c>
      <c r="E178" s="92">
        <v>0</v>
      </c>
      <c r="F178" s="92">
        <v>0</v>
      </c>
      <c r="G178" s="92">
        <v>0</v>
      </c>
      <c r="H178" s="92">
        <v>0</v>
      </c>
      <c r="I178" s="92">
        <v>0</v>
      </c>
      <c r="J178" s="92">
        <v>0</v>
      </c>
      <c r="K178" s="92">
        <v>0</v>
      </c>
      <c r="L178" s="92">
        <v>0</v>
      </c>
      <c r="M178" s="92">
        <v>0</v>
      </c>
      <c r="N178" s="92">
        <v>0</v>
      </c>
      <c r="O178" s="92">
        <v>0</v>
      </c>
      <c r="P178" s="92">
        <v>0</v>
      </c>
      <c r="Q178" s="92">
        <v>0</v>
      </c>
      <c r="R178" s="92">
        <v>0</v>
      </c>
      <c r="S178" s="92">
        <v>0</v>
      </c>
      <c r="T178" s="92">
        <v>0</v>
      </c>
      <c r="U178" s="97">
        <v>0</v>
      </c>
    </row>
    <row r="179" spans="1:21">
      <c r="A179" s="96">
        <v>164</v>
      </c>
      <c r="B179" s="92">
        <v>1</v>
      </c>
      <c r="C179" s="92">
        <v>1</v>
      </c>
      <c r="D179" s="92">
        <v>0</v>
      </c>
      <c r="E179" s="92">
        <v>0</v>
      </c>
      <c r="F179" s="92">
        <v>0</v>
      </c>
      <c r="G179" s="92">
        <v>0</v>
      </c>
      <c r="H179" s="92">
        <v>0</v>
      </c>
      <c r="I179" s="92">
        <v>0</v>
      </c>
      <c r="J179" s="92">
        <v>0</v>
      </c>
      <c r="K179" s="92">
        <v>0</v>
      </c>
      <c r="L179" s="92">
        <v>0</v>
      </c>
      <c r="M179" s="92">
        <v>0</v>
      </c>
      <c r="N179" s="92">
        <v>0</v>
      </c>
      <c r="O179" s="92">
        <v>0</v>
      </c>
      <c r="P179" s="92">
        <v>0</v>
      </c>
      <c r="Q179" s="92">
        <v>0</v>
      </c>
      <c r="R179" s="92">
        <v>0</v>
      </c>
      <c r="S179" s="92">
        <v>0</v>
      </c>
      <c r="T179" s="92">
        <v>0</v>
      </c>
      <c r="U179" s="97">
        <v>0</v>
      </c>
    </row>
    <row r="180" spans="1:21">
      <c r="A180" s="96">
        <v>165</v>
      </c>
      <c r="B180" s="92">
        <v>1</v>
      </c>
      <c r="C180" s="92">
        <v>1</v>
      </c>
      <c r="D180" s="92">
        <v>0</v>
      </c>
      <c r="E180" s="92">
        <v>0</v>
      </c>
      <c r="F180" s="92">
        <v>0</v>
      </c>
      <c r="G180" s="92">
        <v>0</v>
      </c>
      <c r="H180" s="92">
        <v>0</v>
      </c>
      <c r="I180" s="92">
        <v>0</v>
      </c>
      <c r="J180" s="92">
        <v>0</v>
      </c>
      <c r="K180" s="92">
        <v>0</v>
      </c>
      <c r="L180" s="92">
        <v>0</v>
      </c>
      <c r="M180" s="92">
        <v>0</v>
      </c>
      <c r="N180" s="92">
        <v>0</v>
      </c>
      <c r="O180" s="92">
        <v>0</v>
      </c>
      <c r="P180" s="92">
        <v>0</v>
      </c>
      <c r="Q180" s="92">
        <v>0</v>
      </c>
      <c r="R180" s="92">
        <v>0</v>
      </c>
      <c r="S180" s="92">
        <v>0</v>
      </c>
      <c r="T180" s="92">
        <v>0</v>
      </c>
      <c r="U180" s="97">
        <v>0</v>
      </c>
    </row>
    <row r="181" spans="1:21">
      <c r="A181" s="96">
        <v>166</v>
      </c>
      <c r="B181" s="92">
        <v>1</v>
      </c>
      <c r="C181" s="92">
        <v>1</v>
      </c>
      <c r="D181" s="92">
        <v>0</v>
      </c>
      <c r="E181" s="92">
        <v>0</v>
      </c>
      <c r="F181" s="92">
        <v>0</v>
      </c>
      <c r="G181" s="92">
        <v>0</v>
      </c>
      <c r="H181" s="92">
        <v>0</v>
      </c>
      <c r="I181" s="92">
        <v>0</v>
      </c>
      <c r="J181" s="92">
        <v>0</v>
      </c>
      <c r="K181" s="92">
        <v>0</v>
      </c>
      <c r="L181" s="92">
        <v>0</v>
      </c>
      <c r="M181" s="92">
        <v>0</v>
      </c>
      <c r="N181" s="92">
        <v>0</v>
      </c>
      <c r="O181" s="92">
        <v>0</v>
      </c>
      <c r="P181" s="92">
        <v>0</v>
      </c>
      <c r="Q181" s="92">
        <v>0</v>
      </c>
      <c r="R181" s="92">
        <v>0</v>
      </c>
      <c r="S181" s="92">
        <v>0</v>
      </c>
      <c r="T181" s="92">
        <v>0</v>
      </c>
      <c r="U181" s="97">
        <v>0</v>
      </c>
    </row>
    <row r="182" spans="1:21">
      <c r="A182" s="96">
        <v>167</v>
      </c>
      <c r="B182" s="92">
        <v>1</v>
      </c>
      <c r="C182" s="92">
        <v>1</v>
      </c>
      <c r="D182" s="92">
        <v>0</v>
      </c>
      <c r="E182" s="92">
        <v>0</v>
      </c>
      <c r="F182" s="92">
        <v>0</v>
      </c>
      <c r="G182" s="92">
        <v>0</v>
      </c>
      <c r="H182" s="92">
        <v>0</v>
      </c>
      <c r="I182" s="92">
        <v>0</v>
      </c>
      <c r="J182" s="92">
        <v>0</v>
      </c>
      <c r="K182" s="92">
        <v>0</v>
      </c>
      <c r="L182" s="92">
        <v>0</v>
      </c>
      <c r="M182" s="92">
        <v>0</v>
      </c>
      <c r="N182" s="92">
        <v>0</v>
      </c>
      <c r="O182" s="92">
        <v>0</v>
      </c>
      <c r="P182" s="92">
        <v>0</v>
      </c>
      <c r="Q182" s="92">
        <v>0</v>
      </c>
      <c r="R182" s="92">
        <v>0</v>
      </c>
      <c r="S182" s="92">
        <v>0</v>
      </c>
      <c r="T182" s="92">
        <v>0</v>
      </c>
      <c r="U182" s="97">
        <v>0</v>
      </c>
    </row>
    <row r="183" spans="1:21">
      <c r="A183" s="96">
        <v>168</v>
      </c>
      <c r="B183" s="92">
        <v>1</v>
      </c>
      <c r="C183" s="92">
        <v>1</v>
      </c>
      <c r="D183" s="92">
        <v>0</v>
      </c>
      <c r="E183" s="92">
        <v>0</v>
      </c>
      <c r="F183" s="92">
        <v>0</v>
      </c>
      <c r="G183" s="92">
        <v>0</v>
      </c>
      <c r="H183" s="92">
        <v>0</v>
      </c>
      <c r="I183" s="92">
        <v>0</v>
      </c>
      <c r="J183" s="92">
        <v>0</v>
      </c>
      <c r="K183" s="92">
        <v>0</v>
      </c>
      <c r="L183" s="92">
        <v>0</v>
      </c>
      <c r="M183" s="92">
        <v>0</v>
      </c>
      <c r="N183" s="92">
        <v>0</v>
      </c>
      <c r="O183" s="92">
        <v>0</v>
      </c>
      <c r="P183" s="92">
        <v>0</v>
      </c>
      <c r="Q183" s="92">
        <v>0</v>
      </c>
      <c r="R183" s="92">
        <v>0</v>
      </c>
      <c r="S183" s="92">
        <v>0</v>
      </c>
      <c r="T183" s="92">
        <v>0</v>
      </c>
      <c r="U183" s="97">
        <v>0</v>
      </c>
    </row>
    <row r="184" spans="1:21">
      <c r="A184" s="96">
        <v>169</v>
      </c>
      <c r="B184" s="92">
        <v>1</v>
      </c>
      <c r="C184" s="92">
        <v>1</v>
      </c>
      <c r="D184" s="92">
        <v>0</v>
      </c>
      <c r="E184" s="92">
        <v>0</v>
      </c>
      <c r="F184" s="92">
        <v>0</v>
      </c>
      <c r="G184" s="92">
        <v>0</v>
      </c>
      <c r="H184" s="92">
        <v>0</v>
      </c>
      <c r="I184" s="92">
        <v>0</v>
      </c>
      <c r="J184" s="92">
        <v>0</v>
      </c>
      <c r="K184" s="92">
        <v>0</v>
      </c>
      <c r="L184" s="92">
        <v>0</v>
      </c>
      <c r="M184" s="92">
        <v>0</v>
      </c>
      <c r="N184" s="92">
        <v>0</v>
      </c>
      <c r="O184" s="92">
        <v>0</v>
      </c>
      <c r="P184" s="92">
        <v>0</v>
      </c>
      <c r="Q184" s="92">
        <v>0</v>
      </c>
      <c r="R184" s="92">
        <v>0</v>
      </c>
      <c r="S184" s="92">
        <v>0</v>
      </c>
      <c r="T184" s="92">
        <v>0</v>
      </c>
      <c r="U184" s="97">
        <v>0</v>
      </c>
    </row>
    <row r="185" spans="1:21">
      <c r="A185" s="96">
        <v>170</v>
      </c>
      <c r="B185" s="92">
        <v>1</v>
      </c>
      <c r="C185" s="92">
        <v>1</v>
      </c>
      <c r="D185" s="92">
        <v>0</v>
      </c>
      <c r="E185" s="92">
        <v>0</v>
      </c>
      <c r="F185" s="92">
        <v>0</v>
      </c>
      <c r="G185" s="92">
        <v>0</v>
      </c>
      <c r="H185" s="92">
        <v>0</v>
      </c>
      <c r="I185" s="92">
        <v>0</v>
      </c>
      <c r="J185" s="92">
        <v>0</v>
      </c>
      <c r="K185" s="92">
        <v>0</v>
      </c>
      <c r="L185" s="92">
        <v>0</v>
      </c>
      <c r="M185" s="92">
        <v>0</v>
      </c>
      <c r="N185" s="92">
        <v>0</v>
      </c>
      <c r="O185" s="92">
        <v>0</v>
      </c>
      <c r="P185" s="92">
        <v>0</v>
      </c>
      <c r="Q185" s="92">
        <v>0</v>
      </c>
      <c r="R185" s="92">
        <v>0</v>
      </c>
      <c r="S185" s="92">
        <v>0</v>
      </c>
      <c r="T185" s="92">
        <v>0</v>
      </c>
      <c r="U185" s="97">
        <v>0</v>
      </c>
    </row>
    <row r="186" spans="1:21">
      <c r="A186" s="96">
        <v>171</v>
      </c>
      <c r="B186" s="92">
        <v>1</v>
      </c>
      <c r="C186" s="92">
        <v>1</v>
      </c>
      <c r="D186" s="92">
        <v>0</v>
      </c>
      <c r="E186" s="92">
        <v>0</v>
      </c>
      <c r="F186" s="92">
        <v>0</v>
      </c>
      <c r="G186" s="92">
        <v>0</v>
      </c>
      <c r="H186" s="92">
        <v>0</v>
      </c>
      <c r="I186" s="92">
        <v>0</v>
      </c>
      <c r="J186" s="92">
        <v>0</v>
      </c>
      <c r="K186" s="92">
        <v>0</v>
      </c>
      <c r="L186" s="92">
        <v>0</v>
      </c>
      <c r="M186" s="92">
        <v>0</v>
      </c>
      <c r="N186" s="92">
        <v>0</v>
      </c>
      <c r="O186" s="92">
        <v>0</v>
      </c>
      <c r="P186" s="92">
        <v>0</v>
      </c>
      <c r="Q186" s="92">
        <v>0</v>
      </c>
      <c r="R186" s="92">
        <v>0</v>
      </c>
      <c r="S186" s="92">
        <v>0</v>
      </c>
      <c r="T186" s="92">
        <v>0</v>
      </c>
      <c r="U186" s="97">
        <v>0</v>
      </c>
    </row>
    <row r="187" spans="1:21">
      <c r="A187" s="96">
        <v>172</v>
      </c>
      <c r="B187" s="92">
        <v>1</v>
      </c>
      <c r="C187" s="92">
        <v>1</v>
      </c>
      <c r="D187" s="92">
        <v>0</v>
      </c>
      <c r="E187" s="92">
        <v>0</v>
      </c>
      <c r="F187" s="92">
        <v>0</v>
      </c>
      <c r="G187" s="92">
        <v>0</v>
      </c>
      <c r="H187" s="92">
        <v>0</v>
      </c>
      <c r="I187" s="92">
        <v>0</v>
      </c>
      <c r="J187" s="92">
        <v>0</v>
      </c>
      <c r="K187" s="92">
        <v>0</v>
      </c>
      <c r="L187" s="92">
        <v>0</v>
      </c>
      <c r="M187" s="92">
        <v>0</v>
      </c>
      <c r="N187" s="92">
        <v>0</v>
      </c>
      <c r="O187" s="92">
        <v>0</v>
      </c>
      <c r="P187" s="92">
        <v>0</v>
      </c>
      <c r="Q187" s="92">
        <v>0</v>
      </c>
      <c r="R187" s="92">
        <v>0</v>
      </c>
      <c r="S187" s="92">
        <v>0</v>
      </c>
      <c r="T187" s="92">
        <v>0</v>
      </c>
      <c r="U187" s="97">
        <v>0</v>
      </c>
    </row>
    <row r="188" spans="1:21">
      <c r="A188" s="96">
        <v>173</v>
      </c>
      <c r="B188" s="92">
        <v>1</v>
      </c>
      <c r="C188" s="92">
        <v>1</v>
      </c>
      <c r="D188" s="92">
        <v>0</v>
      </c>
      <c r="E188" s="92">
        <v>0</v>
      </c>
      <c r="F188" s="92">
        <v>0</v>
      </c>
      <c r="G188" s="92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2">
        <v>0</v>
      </c>
      <c r="O188" s="92">
        <v>0</v>
      </c>
      <c r="P188" s="92">
        <v>0</v>
      </c>
      <c r="Q188" s="92">
        <v>0</v>
      </c>
      <c r="R188" s="92">
        <v>0</v>
      </c>
      <c r="S188" s="92">
        <v>0</v>
      </c>
      <c r="T188" s="92">
        <v>0</v>
      </c>
      <c r="U188" s="97">
        <v>0</v>
      </c>
    </row>
    <row r="189" spans="1:21">
      <c r="A189" s="96">
        <v>174</v>
      </c>
      <c r="B189" s="92">
        <v>1</v>
      </c>
      <c r="C189" s="92">
        <v>1</v>
      </c>
      <c r="D189" s="92">
        <v>0</v>
      </c>
      <c r="E189" s="92">
        <v>0</v>
      </c>
      <c r="F189" s="92">
        <v>0</v>
      </c>
      <c r="G189" s="92">
        <v>0</v>
      </c>
      <c r="H189" s="92">
        <v>0</v>
      </c>
      <c r="I189" s="92">
        <v>0</v>
      </c>
      <c r="J189" s="92">
        <v>0</v>
      </c>
      <c r="K189" s="92">
        <v>0</v>
      </c>
      <c r="L189" s="92">
        <v>0</v>
      </c>
      <c r="M189" s="92">
        <v>0</v>
      </c>
      <c r="N189" s="92">
        <v>0</v>
      </c>
      <c r="O189" s="92">
        <v>0</v>
      </c>
      <c r="P189" s="92">
        <v>0</v>
      </c>
      <c r="Q189" s="92">
        <v>0</v>
      </c>
      <c r="R189" s="92">
        <v>0</v>
      </c>
      <c r="S189" s="92">
        <v>0</v>
      </c>
      <c r="T189" s="92">
        <v>0</v>
      </c>
      <c r="U189" s="97">
        <v>0</v>
      </c>
    </row>
    <row r="190" spans="1:21">
      <c r="A190" s="96">
        <v>175</v>
      </c>
      <c r="B190" s="92">
        <v>1</v>
      </c>
      <c r="C190" s="92">
        <v>1</v>
      </c>
      <c r="D190" s="92">
        <v>0</v>
      </c>
      <c r="E190" s="92">
        <v>0</v>
      </c>
      <c r="F190" s="92">
        <v>0</v>
      </c>
      <c r="G190" s="92">
        <v>0</v>
      </c>
      <c r="H190" s="92">
        <v>0</v>
      </c>
      <c r="I190" s="92">
        <v>0</v>
      </c>
      <c r="J190" s="92">
        <v>0</v>
      </c>
      <c r="K190" s="92">
        <v>0</v>
      </c>
      <c r="L190" s="92">
        <v>0</v>
      </c>
      <c r="M190" s="92">
        <v>0</v>
      </c>
      <c r="N190" s="92">
        <v>0</v>
      </c>
      <c r="O190" s="92">
        <v>0</v>
      </c>
      <c r="P190" s="92">
        <v>0</v>
      </c>
      <c r="Q190" s="92">
        <v>0</v>
      </c>
      <c r="R190" s="92">
        <v>0</v>
      </c>
      <c r="S190" s="92">
        <v>0</v>
      </c>
      <c r="T190" s="92">
        <v>0</v>
      </c>
      <c r="U190" s="97">
        <v>0</v>
      </c>
    </row>
    <row r="191" spans="1:21">
      <c r="A191" s="96">
        <v>176</v>
      </c>
      <c r="B191" s="92">
        <v>1</v>
      </c>
      <c r="C191" s="92">
        <v>1</v>
      </c>
      <c r="D191" s="92">
        <v>0</v>
      </c>
      <c r="E191" s="92">
        <v>0</v>
      </c>
      <c r="F191" s="92">
        <v>0</v>
      </c>
      <c r="G191" s="92">
        <v>0</v>
      </c>
      <c r="H191" s="92">
        <v>0</v>
      </c>
      <c r="I191" s="92">
        <v>0</v>
      </c>
      <c r="J191" s="92">
        <v>0</v>
      </c>
      <c r="K191" s="92">
        <v>0</v>
      </c>
      <c r="L191" s="92">
        <v>0</v>
      </c>
      <c r="M191" s="92">
        <v>0</v>
      </c>
      <c r="N191" s="92">
        <v>0</v>
      </c>
      <c r="O191" s="92">
        <v>0</v>
      </c>
      <c r="P191" s="92">
        <v>0</v>
      </c>
      <c r="Q191" s="92">
        <v>0</v>
      </c>
      <c r="R191" s="92">
        <v>0</v>
      </c>
      <c r="S191" s="92">
        <v>0</v>
      </c>
      <c r="T191" s="92">
        <v>0</v>
      </c>
      <c r="U191" s="97">
        <v>0</v>
      </c>
    </row>
    <row r="192" spans="1:21">
      <c r="A192" s="96">
        <v>177</v>
      </c>
      <c r="B192" s="92">
        <v>1</v>
      </c>
      <c r="C192" s="92">
        <v>1</v>
      </c>
      <c r="D192" s="92">
        <v>0</v>
      </c>
      <c r="E192" s="92">
        <v>0</v>
      </c>
      <c r="F192" s="92">
        <v>0</v>
      </c>
      <c r="G192" s="92">
        <v>0</v>
      </c>
      <c r="H192" s="92">
        <v>0</v>
      </c>
      <c r="I192" s="92">
        <v>0</v>
      </c>
      <c r="J192" s="92">
        <v>0</v>
      </c>
      <c r="K192" s="92">
        <v>0</v>
      </c>
      <c r="L192" s="92">
        <v>0</v>
      </c>
      <c r="M192" s="92">
        <v>0</v>
      </c>
      <c r="N192" s="92">
        <v>0</v>
      </c>
      <c r="O192" s="92">
        <v>0</v>
      </c>
      <c r="P192" s="92">
        <v>0</v>
      </c>
      <c r="Q192" s="92">
        <v>0</v>
      </c>
      <c r="R192" s="92">
        <v>0</v>
      </c>
      <c r="S192" s="92">
        <v>0</v>
      </c>
      <c r="T192" s="92">
        <v>0</v>
      </c>
      <c r="U192" s="97">
        <v>0</v>
      </c>
    </row>
    <row r="193" spans="1:21">
      <c r="A193" s="96">
        <v>178</v>
      </c>
      <c r="B193" s="92">
        <v>1</v>
      </c>
      <c r="C193" s="92">
        <v>1</v>
      </c>
      <c r="D193" s="92">
        <v>0</v>
      </c>
      <c r="E193" s="92">
        <v>0</v>
      </c>
      <c r="F193" s="92">
        <v>0</v>
      </c>
      <c r="G193" s="92">
        <v>0</v>
      </c>
      <c r="H193" s="92">
        <v>0</v>
      </c>
      <c r="I193" s="92">
        <v>0</v>
      </c>
      <c r="J193" s="92">
        <v>0</v>
      </c>
      <c r="K193" s="92">
        <v>0</v>
      </c>
      <c r="L193" s="92">
        <v>0</v>
      </c>
      <c r="M193" s="92">
        <v>0</v>
      </c>
      <c r="N193" s="92">
        <v>0</v>
      </c>
      <c r="O193" s="92">
        <v>0</v>
      </c>
      <c r="P193" s="92">
        <v>0</v>
      </c>
      <c r="Q193" s="92">
        <v>0</v>
      </c>
      <c r="R193" s="92">
        <v>0</v>
      </c>
      <c r="S193" s="92">
        <v>0</v>
      </c>
      <c r="T193" s="92">
        <v>0</v>
      </c>
      <c r="U193" s="97">
        <v>0</v>
      </c>
    </row>
    <row r="194" spans="1:21">
      <c r="A194" s="96">
        <v>179</v>
      </c>
      <c r="B194" s="92">
        <v>1</v>
      </c>
      <c r="C194" s="92">
        <v>1</v>
      </c>
      <c r="D194" s="92">
        <v>0</v>
      </c>
      <c r="E194" s="92">
        <v>0</v>
      </c>
      <c r="F194" s="92">
        <v>0</v>
      </c>
      <c r="G194" s="92">
        <v>0</v>
      </c>
      <c r="H194" s="92">
        <v>0</v>
      </c>
      <c r="I194" s="92">
        <v>0</v>
      </c>
      <c r="J194" s="92">
        <v>0</v>
      </c>
      <c r="K194" s="92">
        <v>0</v>
      </c>
      <c r="L194" s="92">
        <v>0</v>
      </c>
      <c r="M194" s="92">
        <v>0</v>
      </c>
      <c r="N194" s="92">
        <v>0</v>
      </c>
      <c r="O194" s="92">
        <v>0</v>
      </c>
      <c r="P194" s="92">
        <v>0</v>
      </c>
      <c r="Q194" s="92">
        <v>0</v>
      </c>
      <c r="R194" s="92">
        <v>0</v>
      </c>
      <c r="S194" s="92">
        <v>0</v>
      </c>
      <c r="T194" s="92">
        <v>0</v>
      </c>
      <c r="U194" s="97">
        <v>0</v>
      </c>
    </row>
    <row r="195" spans="1:21">
      <c r="A195" s="96">
        <v>180</v>
      </c>
      <c r="B195" s="92">
        <v>1</v>
      </c>
      <c r="C195" s="92">
        <v>0</v>
      </c>
      <c r="D195" s="92">
        <v>0</v>
      </c>
      <c r="E195" s="92">
        <v>0</v>
      </c>
      <c r="F195" s="92">
        <v>0</v>
      </c>
      <c r="G195" s="92">
        <v>0</v>
      </c>
      <c r="H195" s="92">
        <v>0</v>
      </c>
      <c r="I195" s="92">
        <v>0</v>
      </c>
      <c r="J195" s="92">
        <v>0</v>
      </c>
      <c r="K195" s="92">
        <v>0</v>
      </c>
      <c r="L195" s="92">
        <v>0</v>
      </c>
      <c r="M195" s="92">
        <v>0</v>
      </c>
      <c r="N195" s="92">
        <v>0</v>
      </c>
      <c r="O195" s="92">
        <v>0</v>
      </c>
      <c r="P195" s="92">
        <v>0</v>
      </c>
      <c r="Q195" s="92">
        <v>0</v>
      </c>
      <c r="R195" s="92">
        <v>0</v>
      </c>
      <c r="S195" s="92">
        <v>0</v>
      </c>
      <c r="T195" s="92">
        <v>0</v>
      </c>
      <c r="U195" s="97">
        <v>0</v>
      </c>
    </row>
    <row r="196" spans="1:21">
      <c r="A196" s="96">
        <v>181</v>
      </c>
      <c r="B196" s="92">
        <v>1</v>
      </c>
      <c r="C196" s="92">
        <v>0</v>
      </c>
      <c r="D196" s="92">
        <v>0</v>
      </c>
      <c r="E196" s="92">
        <v>0</v>
      </c>
      <c r="F196" s="92">
        <v>0</v>
      </c>
      <c r="G196" s="92">
        <v>0</v>
      </c>
      <c r="H196" s="92">
        <v>0</v>
      </c>
      <c r="I196" s="92">
        <v>0</v>
      </c>
      <c r="J196" s="92">
        <v>0</v>
      </c>
      <c r="K196" s="92">
        <v>0</v>
      </c>
      <c r="L196" s="92">
        <v>0</v>
      </c>
      <c r="M196" s="92">
        <v>0</v>
      </c>
      <c r="N196" s="92">
        <v>0</v>
      </c>
      <c r="O196" s="92">
        <v>0</v>
      </c>
      <c r="P196" s="92">
        <v>0</v>
      </c>
      <c r="Q196" s="92">
        <v>0</v>
      </c>
      <c r="R196" s="92">
        <v>0</v>
      </c>
      <c r="S196" s="92">
        <v>0</v>
      </c>
      <c r="T196" s="92">
        <v>0</v>
      </c>
      <c r="U196" s="97">
        <v>0</v>
      </c>
    </row>
    <row r="197" spans="1:21">
      <c r="A197" s="96">
        <v>182</v>
      </c>
      <c r="B197" s="92">
        <v>1</v>
      </c>
      <c r="C197" s="92">
        <v>0</v>
      </c>
      <c r="D197" s="92">
        <v>0</v>
      </c>
      <c r="E197" s="92">
        <v>0</v>
      </c>
      <c r="F197" s="92">
        <v>0</v>
      </c>
      <c r="G197" s="92">
        <v>0</v>
      </c>
      <c r="H197" s="92">
        <v>0</v>
      </c>
      <c r="I197" s="92">
        <v>0</v>
      </c>
      <c r="J197" s="92">
        <v>0</v>
      </c>
      <c r="K197" s="92">
        <v>0</v>
      </c>
      <c r="L197" s="92">
        <v>0</v>
      </c>
      <c r="M197" s="92">
        <v>0</v>
      </c>
      <c r="N197" s="92">
        <v>0</v>
      </c>
      <c r="O197" s="92">
        <v>0</v>
      </c>
      <c r="P197" s="92">
        <v>0</v>
      </c>
      <c r="Q197" s="92">
        <v>0</v>
      </c>
      <c r="R197" s="92">
        <v>0</v>
      </c>
      <c r="S197" s="92">
        <v>0</v>
      </c>
      <c r="T197" s="92">
        <v>0</v>
      </c>
      <c r="U197" s="97">
        <v>0</v>
      </c>
    </row>
    <row r="198" spans="1:21">
      <c r="A198" s="96">
        <v>183</v>
      </c>
      <c r="B198" s="92">
        <v>1</v>
      </c>
      <c r="C198" s="92">
        <v>0</v>
      </c>
      <c r="D198" s="92">
        <v>0</v>
      </c>
      <c r="E198" s="92">
        <v>0</v>
      </c>
      <c r="F198" s="92">
        <v>0</v>
      </c>
      <c r="G198" s="92">
        <v>0</v>
      </c>
      <c r="H198" s="92">
        <v>0</v>
      </c>
      <c r="I198" s="92">
        <v>0</v>
      </c>
      <c r="J198" s="92">
        <v>0</v>
      </c>
      <c r="K198" s="92">
        <v>0</v>
      </c>
      <c r="L198" s="92">
        <v>0</v>
      </c>
      <c r="M198" s="92">
        <v>0</v>
      </c>
      <c r="N198" s="92">
        <v>0</v>
      </c>
      <c r="O198" s="92">
        <v>0</v>
      </c>
      <c r="P198" s="92">
        <v>0</v>
      </c>
      <c r="Q198" s="92">
        <v>0</v>
      </c>
      <c r="R198" s="92">
        <v>0</v>
      </c>
      <c r="S198" s="92">
        <v>0</v>
      </c>
      <c r="T198" s="92">
        <v>0</v>
      </c>
      <c r="U198" s="97">
        <v>0</v>
      </c>
    </row>
    <row r="199" spans="1:21">
      <c r="A199" s="96">
        <v>184</v>
      </c>
      <c r="B199" s="92">
        <v>1</v>
      </c>
      <c r="C199" s="92">
        <v>0</v>
      </c>
      <c r="D199" s="92">
        <v>0</v>
      </c>
      <c r="E199" s="92">
        <v>0</v>
      </c>
      <c r="F199" s="92">
        <v>0</v>
      </c>
      <c r="G199" s="92">
        <v>0</v>
      </c>
      <c r="H199" s="92">
        <v>0</v>
      </c>
      <c r="I199" s="92">
        <v>0</v>
      </c>
      <c r="J199" s="92">
        <v>0</v>
      </c>
      <c r="K199" s="92">
        <v>0</v>
      </c>
      <c r="L199" s="92">
        <v>0</v>
      </c>
      <c r="M199" s="92">
        <v>0</v>
      </c>
      <c r="N199" s="92">
        <v>0</v>
      </c>
      <c r="O199" s="92">
        <v>0</v>
      </c>
      <c r="P199" s="92">
        <v>0</v>
      </c>
      <c r="Q199" s="92">
        <v>0</v>
      </c>
      <c r="R199" s="92">
        <v>0</v>
      </c>
      <c r="S199" s="92">
        <v>0</v>
      </c>
      <c r="T199" s="92">
        <v>0</v>
      </c>
      <c r="U199" s="97">
        <v>0</v>
      </c>
    </row>
    <row r="200" spans="1:21">
      <c r="A200" s="96">
        <v>185</v>
      </c>
      <c r="B200" s="92">
        <v>1</v>
      </c>
      <c r="C200" s="92">
        <v>0</v>
      </c>
      <c r="D200" s="92">
        <v>0</v>
      </c>
      <c r="E200" s="92">
        <v>0</v>
      </c>
      <c r="F200" s="92">
        <v>0</v>
      </c>
      <c r="G200" s="92">
        <v>0</v>
      </c>
      <c r="H200" s="92">
        <v>0</v>
      </c>
      <c r="I200" s="92">
        <v>0</v>
      </c>
      <c r="J200" s="92">
        <v>0</v>
      </c>
      <c r="K200" s="92">
        <v>0</v>
      </c>
      <c r="L200" s="92">
        <v>0</v>
      </c>
      <c r="M200" s="92">
        <v>0</v>
      </c>
      <c r="N200" s="92">
        <v>0</v>
      </c>
      <c r="O200" s="92">
        <v>0</v>
      </c>
      <c r="P200" s="92">
        <v>0</v>
      </c>
      <c r="Q200" s="92">
        <v>0</v>
      </c>
      <c r="R200" s="92">
        <v>0</v>
      </c>
      <c r="S200" s="92">
        <v>0</v>
      </c>
      <c r="T200" s="92">
        <v>0</v>
      </c>
      <c r="U200" s="97">
        <v>0</v>
      </c>
    </row>
    <row r="201" spans="1:21">
      <c r="A201" s="96">
        <v>186</v>
      </c>
      <c r="B201" s="92">
        <v>1</v>
      </c>
      <c r="C201" s="92">
        <v>0</v>
      </c>
      <c r="D201" s="92">
        <v>0</v>
      </c>
      <c r="E201" s="92">
        <v>0</v>
      </c>
      <c r="F201" s="92">
        <v>0</v>
      </c>
      <c r="G201" s="92">
        <v>0</v>
      </c>
      <c r="H201" s="92">
        <v>0</v>
      </c>
      <c r="I201" s="92">
        <v>0</v>
      </c>
      <c r="J201" s="92">
        <v>0</v>
      </c>
      <c r="K201" s="92">
        <v>0</v>
      </c>
      <c r="L201" s="92">
        <v>0</v>
      </c>
      <c r="M201" s="92">
        <v>0</v>
      </c>
      <c r="N201" s="92">
        <v>0</v>
      </c>
      <c r="O201" s="92">
        <v>0</v>
      </c>
      <c r="P201" s="92">
        <v>0</v>
      </c>
      <c r="Q201" s="92">
        <v>0</v>
      </c>
      <c r="R201" s="92">
        <v>0</v>
      </c>
      <c r="S201" s="92">
        <v>0</v>
      </c>
      <c r="T201" s="92">
        <v>0</v>
      </c>
      <c r="U201" s="97">
        <v>0</v>
      </c>
    </row>
    <row r="202" spans="1:21">
      <c r="A202" s="96">
        <v>187</v>
      </c>
      <c r="B202" s="92">
        <v>1</v>
      </c>
      <c r="C202" s="92">
        <v>0</v>
      </c>
      <c r="D202" s="92">
        <v>0</v>
      </c>
      <c r="E202" s="92">
        <v>0</v>
      </c>
      <c r="F202" s="92">
        <v>0</v>
      </c>
      <c r="G202" s="92">
        <v>0</v>
      </c>
      <c r="H202" s="92">
        <v>0</v>
      </c>
      <c r="I202" s="92">
        <v>0</v>
      </c>
      <c r="J202" s="92">
        <v>0</v>
      </c>
      <c r="K202" s="92">
        <v>0</v>
      </c>
      <c r="L202" s="92">
        <v>0</v>
      </c>
      <c r="M202" s="92">
        <v>0</v>
      </c>
      <c r="N202" s="92">
        <v>0</v>
      </c>
      <c r="O202" s="92">
        <v>0</v>
      </c>
      <c r="P202" s="92">
        <v>0</v>
      </c>
      <c r="Q202" s="92">
        <v>0</v>
      </c>
      <c r="R202" s="92">
        <v>0</v>
      </c>
      <c r="S202" s="92">
        <v>0</v>
      </c>
      <c r="T202" s="92">
        <v>0</v>
      </c>
      <c r="U202" s="97">
        <v>0</v>
      </c>
    </row>
    <row r="203" spans="1:21">
      <c r="A203" s="96">
        <v>188</v>
      </c>
      <c r="B203" s="92">
        <v>1</v>
      </c>
      <c r="C203" s="92">
        <v>0</v>
      </c>
      <c r="D203" s="92">
        <v>0</v>
      </c>
      <c r="E203" s="92">
        <v>0</v>
      </c>
      <c r="F203" s="92">
        <v>0</v>
      </c>
      <c r="G203" s="92">
        <v>0</v>
      </c>
      <c r="H203" s="92">
        <v>0</v>
      </c>
      <c r="I203" s="92">
        <v>0</v>
      </c>
      <c r="J203" s="92">
        <v>0</v>
      </c>
      <c r="K203" s="92">
        <v>0</v>
      </c>
      <c r="L203" s="92">
        <v>0</v>
      </c>
      <c r="M203" s="92">
        <v>0</v>
      </c>
      <c r="N203" s="92">
        <v>0</v>
      </c>
      <c r="O203" s="92">
        <v>0</v>
      </c>
      <c r="P203" s="92">
        <v>0</v>
      </c>
      <c r="Q203" s="92">
        <v>0</v>
      </c>
      <c r="R203" s="92">
        <v>0</v>
      </c>
      <c r="S203" s="92">
        <v>0</v>
      </c>
      <c r="T203" s="92">
        <v>0</v>
      </c>
      <c r="U203" s="97">
        <v>0</v>
      </c>
    </row>
    <row r="204" spans="1:21">
      <c r="A204" s="96">
        <v>189</v>
      </c>
      <c r="B204" s="92">
        <v>1</v>
      </c>
      <c r="C204" s="92">
        <v>0</v>
      </c>
      <c r="D204" s="92">
        <v>0</v>
      </c>
      <c r="E204" s="92">
        <v>0</v>
      </c>
      <c r="F204" s="92">
        <v>0</v>
      </c>
      <c r="G204" s="92">
        <v>0</v>
      </c>
      <c r="H204" s="92">
        <v>0</v>
      </c>
      <c r="I204" s="92">
        <v>0</v>
      </c>
      <c r="J204" s="92">
        <v>0</v>
      </c>
      <c r="K204" s="92">
        <v>0</v>
      </c>
      <c r="L204" s="92">
        <v>0</v>
      </c>
      <c r="M204" s="92">
        <v>0</v>
      </c>
      <c r="N204" s="92">
        <v>0</v>
      </c>
      <c r="O204" s="92">
        <v>0</v>
      </c>
      <c r="P204" s="92">
        <v>0</v>
      </c>
      <c r="Q204" s="92">
        <v>0</v>
      </c>
      <c r="R204" s="92">
        <v>0</v>
      </c>
      <c r="S204" s="92">
        <v>0</v>
      </c>
      <c r="T204" s="92">
        <v>0</v>
      </c>
      <c r="U204" s="97">
        <v>0</v>
      </c>
    </row>
    <row r="205" spans="1:21">
      <c r="A205" s="96">
        <v>190</v>
      </c>
      <c r="B205" s="92">
        <v>1</v>
      </c>
      <c r="C205" s="92">
        <v>0</v>
      </c>
      <c r="D205" s="92">
        <v>0</v>
      </c>
      <c r="E205" s="92">
        <v>0</v>
      </c>
      <c r="F205" s="92">
        <v>0</v>
      </c>
      <c r="G205" s="92">
        <v>0</v>
      </c>
      <c r="H205" s="92">
        <v>0</v>
      </c>
      <c r="I205" s="92">
        <v>0</v>
      </c>
      <c r="J205" s="92">
        <v>0</v>
      </c>
      <c r="K205" s="92">
        <v>0</v>
      </c>
      <c r="L205" s="92">
        <v>0</v>
      </c>
      <c r="M205" s="92">
        <v>0</v>
      </c>
      <c r="N205" s="92">
        <v>0</v>
      </c>
      <c r="O205" s="92">
        <v>0</v>
      </c>
      <c r="P205" s="92">
        <v>0</v>
      </c>
      <c r="Q205" s="92">
        <v>0</v>
      </c>
      <c r="R205" s="92">
        <v>0</v>
      </c>
      <c r="S205" s="92">
        <v>0</v>
      </c>
      <c r="T205" s="92">
        <v>0</v>
      </c>
      <c r="U205" s="97">
        <v>0</v>
      </c>
    </row>
    <row r="206" spans="1:21">
      <c r="A206" s="96">
        <v>191</v>
      </c>
      <c r="B206" s="92">
        <v>1</v>
      </c>
      <c r="C206" s="92">
        <v>0</v>
      </c>
      <c r="D206" s="92">
        <v>0</v>
      </c>
      <c r="E206" s="92">
        <v>0</v>
      </c>
      <c r="F206" s="92">
        <v>0</v>
      </c>
      <c r="G206" s="92">
        <v>0</v>
      </c>
      <c r="H206" s="92">
        <v>0</v>
      </c>
      <c r="I206" s="92">
        <v>0</v>
      </c>
      <c r="J206" s="92">
        <v>0</v>
      </c>
      <c r="K206" s="92">
        <v>0</v>
      </c>
      <c r="L206" s="92">
        <v>0</v>
      </c>
      <c r="M206" s="92">
        <v>0</v>
      </c>
      <c r="N206" s="92">
        <v>0</v>
      </c>
      <c r="O206" s="92">
        <v>0</v>
      </c>
      <c r="P206" s="92">
        <v>0</v>
      </c>
      <c r="Q206" s="92">
        <v>0</v>
      </c>
      <c r="R206" s="92">
        <v>0</v>
      </c>
      <c r="S206" s="92">
        <v>0</v>
      </c>
      <c r="T206" s="92">
        <v>0</v>
      </c>
      <c r="U206" s="97">
        <v>0</v>
      </c>
    </row>
    <row r="207" spans="1:21">
      <c r="A207" s="96">
        <v>192</v>
      </c>
      <c r="B207" s="92">
        <v>1</v>
      </c>
      <c r="C207" s="92">
        <v>0</v>
      </c>
      <c r="D207" s="92">
        <v>0</v>
      </c>
      <c r="E207" s="92">
        <v>0</v>
      </c>
      <c r="F207" s="92">
        <v>0</v>
      </c>
      <c r="G207" s="92">
        <v>0</v>
      </c>
      <c r="H207" s="92">
        <v>0</v>
      </c>
      <c r="I207" s="92">
        <v>0</v>
      </c>
      <c r="J207" s="92">
        <v>0</v>
      </c>
      <c r="K207" s="92">
        <v>0</v>
      </c>
      <c r="L207" s="92">
        <v>0</v>
      </c>
      <c r="M207" s="92">
        <v>0</v>
      </c>
      <c r="N207" s="92">
        <v>0</v>
      </c>
      <c r="O207" s="92">
        <v>0</v>
      </c>
      <c r="P207" s="92">
        <v>0</v>
      </c>
      <c r="Q207" s="92">
        <v>0</v>
      </c>
      <c r="R207" s="92">
        <v>0</v>
      </c>
      <c r="S207" s="92">
        <v>0</v>
      </c>
      <c r="T207" s="92">
        <v>0</v>
      </c>
      <c r="U207" s="97">
        <v>0</v>
      </c>
    </row>
    <row r="208" spans="1:21">
      <c r="A208" s="96">
        <v>193</v>
      </c>
      <c r="B208" s="92">
        <v>1</v>
      </c>
      <c r="C208" s="92">
        <v>0</v>
      </c>
      <c r="D208" s="92">
        <v>0</v>
      </c>
      <c r="E208" s="92">
        <v>0</v>
      </c>
      <c r="F208" s="92">
        <v>0</v>
      </c>
      <c r="G208" s="92">
        <v>0</v>
      </c>
      <c r="H208" s="92">
        <v>0</v>
      </c>
      <c r="I208" s="92">
        <v>0</v>
      </c>
      <c r="J208" s="92">
        <v>0</v>
      </c>
      <c r="K208" s="92">
        <v>0</v>
      </c>
      <c r="L208" s="92">
        <v>0</v>
      </c>
      <c r="M208" s="92">
        <v>0</v>
      </c>
      <c r="N208" s="92">
        <v>0</v>
      </c>
      <c r="O208" s="92">
        <v>0</v>
      </c>
      <c r="P208" s="92">
        <v>0</v>
      </c>
      <c r="Q208" s="92">
        <v>0</v>
      </c>
      <c r="R208" s="92">
        <v>0</v>
      </c>
      <c r="S208" s="92">
        <v>0</v>
      </c>
      <c r="T208" s="92">
        <v>0</v>
      </c>
      <c r="U208" s="97">
        <v>0</v>
      </c>
    </row>
    <row r="209" spans="1:21">
      <c r="A209" s="96">
        <v>194</v>
      </c>
      <c r="B209" s="92">
        <v>1</v>
      </c>
      <c r="C209" s="92">
        <v>0</v>
      </c>
      <c r="D209" s="92">
        <v>0</v>
      </c>
      <c r="E209" s="92">
        <v>0</v>
      </c>
      <c r="F209" s="92">
        <v>0</v>
      </c>
      <c r="G209" s="92">
        <v>0</v>
      </c>
      <c r="H209" s="92">
        <v>0</v>
      </c>
      <c r="I209" s="92">
        <v>0</v>
      </c>
      <c r="J209" s="92">
        <v>0</v>
      </c>
      <c r="K209" s="92">
        <v>0</v>
      </c>
      <c r="L209" s="92">
        <v>0</v>
      </c>
      <c r="M209" s="92">
        <v>0</v>
      </c>
      <c r="N209" s="92">
        <v>0</v>
      </c>
      <c r="O209" s="92">
        <v>0</v>
      </c>
      <c r="P209" s="92">
        <v>0</v>
      </c>
      <c r="Q209" s="92">
        <v>0</v>
      </c>
      <c r="R209" s="92">
        <v>0</v>
      </c>
      <c r="S209" s="92">
        <v>0</v>
      </c>
      <c r="T209" s="92">
        <v>0</v>
      </c>
      <c r="U209" s="97">
        <v>0</v>
      </c>
    </row>
    <row r="210" spans="1:21">
      <c r="A210" s="96">
        <v>195</v>
      </c>
      <c r="B210" s="92">
        <v>1</v>
      </c>
      <c r="C210" s="92">
        <v>0</v>
      </c>
      <c r="D210" s="92">
        <v>0</v>
      </c>
      <c r="E210" s="92">
        <v>0</v>
      </c>
      <c r="F210" s="92">
        <v>0</v>
      </c>
      <c r="G210" s="92">
        <v>0</v>
      </c>
      <c r="H210" s="92">
        <v>0</v>
      </c>
      <c r="I210" s="92">
        <v>0</v>
      </c>
      <c r="J210" s="92">
        <v>0</v>
      </c>
      <c r="K210" s="92">
        <v>0</v>
      </c>
      <c r="L210" s="92">
        <v>0</v>
      </c>
      <c r="M210" s="92">
        <v>0</v>
      </c>
      <c r="N210" s="92">
        <v>0</v>
      </c>
      <c r="O210" s="92">
        <v>0</v>
      </c>
      <c r="P210" s="92">
        <v>0</v>
      </c>
      <c r="Q210" s="92">
        <v>0</v>
      </c>
      <c r="R210" s="92">
        <v>0</v>
      </c>
      <c r="S210" s="92">
        <v>0</v>
      </c>
      <c r="T210" s="92">
        <v>0</v>
      </c>
      <c r="U210" s="97">
        <v>0</v>
      </c>
    </row>
    <row r="211" spans="1:21">
      <c r="A211" s="96">
        <v>196</v>
      </c>
      <c r="B211" s="92">
        <v>1</v>
      </c>
      <c r="C211" s="92">
        <v>0</v>
      </c>
      <c r="D211" s="92">
        <v>0</v>
      </c>
      <c r="E211" s="92">
        <v>0</v>
      </c>
      <c r="F211" s="92">
        <v>0</v>
      </c>
      <c r="G211" s="92">
        <v>0</v>
      </c>
      <c r="H211" s="92">
        <v>0</v>
      </c>
      <c r="I211" s="92">
        <v>0</v>
      </c>
      <c r="J211" s="92">
        <v>0</v>
      </c>
      <c r="K211" s="92">
        <v>0</v>
      </c>
      <c r="L211" s="92">
        <v>0</v>
      </c>
      <c r="M211" s="92">
        <v>0</v>
      </c>
      <c r="N211" s="92">
        <v>0</v>
      </c>
      <c r="O211" s="92">
        <v>0</v>
      </c>
      <c r="P211" s="92">
        <v>0</v>
      </c>
      <c r="Q211" s="92">
        <v>0</v>
      </c>
      <c r="R211" s="92">
        <v>0</v>
      </c>
      <c r="S211" s="92">
        <v>0</v>
      </c>
      <c r="T211" s="92">
        <v>0</v>
      </c>
      <c r="U211" s="97">
        <v>0</v>
      </c>
    </row>
    <row r="212" spans="1:21">
      <c r="A212" s="96">
        <v>197</v>
      </c>
      <c r="B212" s="92">
        <v>1</v>
      </c>
      <c r="C212" s="92">
        <v>0</v>
      </c>
      <c r="D212" s="92">
        <v>0</v>
      </c>
      <c r="E212" s="92">
        <v>0</v>
      </c>
      <c r="F212" s="92">
        <v>0</v>
      </c>
      <c r="G212" s="92">
        <v>0</v>
      </c>
      <c r="H212" s="92">
        <v>0</v>
      </c>
      <c r="I212" s="92">
        <v>0</v>
      </c>
      <c r="J212" s="92">
        <v>0</v>
      </c>
      <c r="K212" s="92">
        <v>0</v>
      </c>
      <c r="L212" s="92">
        <v>0</v>
      </c>
      <c r="M212" s="92">
        <v>0</v>
      </c>
      <c r="N212" s="92">
        <v>0</v>
      </c>
      <c r="O212" s="92">
        <v>0</v>
      </c>
      <c r="P212" s="92">
        <v>0</v>
      </c>
      <c r="Q212" s="92">
        <v>0</v>
      </c>
      <c r="R212" s="92">
        <v>0</v>
      </c>
      <c r="S212" s="92">
        <v>0</v>
      </c>
      <c r="T212" s="92">
        <v>0</v>
      </c>
      <c r="U212" s="97">
        <v>0</v>
      </c>
    </row>
    <row r="213" spans="1:21">
      <c r="A213" s="96">
        <v>198</v>
      </c>
      <c r="B213" s="92">
        <v>1</v>
      </c>
      <c r="C213" s="92">
        <v>0</v>
      </c>
      <c r="D213" s="92">
        <v>0</v>
      </c>
      <c r="E213" s="92">
        <v>0</v>
      </c>
      <c r="F213" s="92">
        <v>0</v>
      </c>
      <c r="G213" s="92">
        <v>0</v>
      </c>
      <c r="H213" s="92">
        <v>0</v>
      </c>
      <c r="I213" s="92">
        <v>0</v>
      </c>
      <c r="J213" s="92">
        <v>0</v>
      </c>
      <c r="K213" s="92">
        <v>0</v>
      </c>
      <c r="L213" s="92">
        <v>0</v>
      </c>
      <c r="M213" s="92">
        <v>0</v>
      </c>
      <c r="N213" s="92">
        <v>0</v>
      </c>
      <c r="O213" s="92">
        <v>0</v>
      </c>
      <c r="P213" s="92">
        <v>0</v>
      </c>
      <c r="Q213" s="92">
        <v>0</v>
      </c>
      <c r="R213" s="92">
        <v>0</v>
      </c>
      <c r="S213" s="92">
        <v>0</v>
      </c>
      <c r="T213" s="92">
        <v>0</v>
      </c>
      <c r="U213" s="97">
        <v>0</v>
      </c>
    </row>
    <row r="214" spans="1:21">
      <c r="A214" s="96">
        <v>199</v>
      </c>
      <c r="B214" s="92">
        <v>1</v>
      </c>
      <c r="C214" s="92">
        <v>0</v>
      </c>
      <c r="D214" s="92">
        <v>0</v>
      </c>
      <c r="E214" s="92">
        <v>0</v>
      </c>
      <c r="F214" s="92">
        <v>0</v>
      </c>
      <c r="G214" s="92">
        <v>0</v>
      </c>
      <c r="H214" s="92">
        <v>0</v>
      </c>
      <c r="I214" s="92">
        <v>0</v>
      </c>
      <c r="J214" s="92">
        <v>0</v>
      </c>
      <c r="K214" s="92">
        <v>0</v>
      </c>
      <c r="L214" s="92">
        <v>0</v>
      </c>
      <c r="M214" s="92">
        <v>0</v>
      </c>
      <c r="N214" s="92">
        <v>0</v>
      </c>
      <c r="O214" s="92">
        <v>0</v>
      </c>
      <c r="P214" s="92">
        <v>0</v>
      </c>
      <c r="Q214" s="92">
        <v>0</v>
      </c>
      <c r="R214" s="92">
        <v>0</v>
      </c>
      <c r="S214" s="92">
        <v>0</v>
      </c>
      <c r="T214" s="92">
        <v>0</v>
      </c>
      <c r="U214" s="97">
        <v>0</v>
      </c>
    </row>
    <row r="215" spans="1:21">
      <c r="A215" s="96">
        <v>200</v>
      </c>
      <c r="B215" s="92">
        <v>1</v>
      </c>
      <c r="C215" s="92">
        <v>0</v>
      </c>
      <c r="D215" s="92">
        <v>0</v>
      </c>
      <c r="E215" s="92">
        <v>0</v>
      </c>
      <c r="F215" s="92">
        <v>0</v>
      </c>
      <c r="G215" s="92">
        <v>0</v>
      </c>
      <c r="H215" s="92">
        <v>0</v>
      </c>
      <c r="I215" s="92">
        <v>0</v>
      </c>
      <c r="J215" s="92">
        <v>0</v>
      </c>
      <c r="K215" s="92">
        <v>0</v>
      </c>
      <c r="L215" s="92">
        <v>0</v>
      </c>
      <c r="M215" s="92">
        <v>0</v>
      </c>
      <c r="N215" s="92">
        <v>0</v>
      </c>
      <c r="O215" s="92">
        <v>0</v>
      </c>
      <c r="P215" s="92">
        <v>0</v>
      </c>
      <c r="Q215" s="92">
        <v>0</v>
      </c>
      <c r="R215" s="92">
        <v>0</v>
      </c>
      <c r="S215" s="92">
        <v>0</v>
      </c>
      <c r="T215" s="92">
        <v>0</v>
      </c>
      <c r="U215" s="97">
        <v>0</v>
      </c>
    </row>
    <row r="216" spans="1:21">
      <c r="A216" s="96">
        <v>201</v>
      </c>
      <c r="B216" s="92">
        <v>1</v>
      </c>
      <c r="C216" s="92">
        <v>0</v>
      </c>
      <c r="D216" s="92">
        <v>0</v>
      </c>
      <c r="E216" s="92">
        <v>0</v>
      </c>
      <c r="F216" s="92">
        <v>0</v>
      </c>
      <c r="G216" s="92">
        <v>0</v>
      </c>
      <c r="H216" s="92">
        <v>0</v>
      </c>
      <c r="I216" s="92">
        <v>0</v>
      </c>
      <c r="J216" s="92">
        <v>0</v>
      </c>
      <c r="K216" s="92">
        <v>0</v>
      </c>
      <c r="L216" s="92">
        <v>0</v>
      </c>
      <c r="M216" s="92">
        <v>0</v>
      </c>
      <c r="N216" s="92">
        <v>0</v>
      </c>
      <c r="O216" s="92">
        <v>0</v>
      </c>
      <c r="P216" s="92">
        <v>0</v>
      </c>
      <c r="Q216" s="92">
        <v>0</v>
      </c>
      <c r="R216" s="92">
        <v>0</v>
      </c>
      <c r="S216" s="92">
        <v>0</v>
      </c>
      <c r="T216" s="92">
        <v>0</v>
      </c>
      <c r="U216" s="97">
        <v>0</v>
      </c>
    </row>
    <row r="217" spans="1:21">
      <c r="A217" s="96">
        <v>202</v>
      </c>
      <c r="B217" s="92">
        <v>1</v>
      </c>
      <c r="C217" s="92">
        <v>0</v>
      </c>
      <c r="D217" s="92">
        <v>0</v>
      </c>
      <c r="E217" s="92">
        <v>0</v>
      </c>
      <c r="F217" s="92">
        <v>0</v>
      </c>
      <c r="G217" s="92">
        <v>0</v>
      </c>
      <c r="H217" s="92">
        <v>0</v>
      </c>
      <c r="I217" s="92">
        <v>0</v>
      </c>
      <c r="J217" s="92">
        <v>0</v>
      </c>
      <c r="K217" s="92">
        <v>0</v>
      </c>
      <c r="L217" s="92">
        <v>0</v>
      </c>
      <c r="M217" s="92">
        <v>0</v>
      </c>
      <c r="N217" s="92">
        <v>0</v>
      </c>
      <c r="O217" s="92">
        <v>0</v>
      </c>
      <c r="P217" s="92">
        <v>0</v>
      </c>
      <c r="Q217" s="92">
        <v>0</v>
      </c>
      <c r="R217" s="92">
        <v>0</v>
      </c>
      <c r="S217" s="92">
        <v>0</v>
      </c>
      <c r="T217" s="92">
        <v>0</v>
      </c>
      <c r="U217" s="97">
        <v>0</v>
      </c>
    </row>
    <row r="218" spans="1:21">
      <c r="A218" s="96">
        <v>203</v>
      </c>
      <c r="B218" s="92">
        <v>1</v>
      </c>
      <c r="C218" s="92">
        <v>0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7">
        <v>0</v>
      </c>
    </row>
    <row r="219" spans="1:21">
      <c r="A219" s="96">
        <v>204</v>
      </c>
      <c r="B219" s="92">
        <v>1</v>
      </c>
      <c r="C219" s="92">
        <v>0</v>
      </c>
      <c r="D219" s="92">
        <v>0</v>
      </c>
      <c r="E219" s="92">
        <v>0</v>
      </c>
      <c r="F219" s="92">
        <v>0</v>
      </c>
      <c r="G219" s="92">
        <v>0</v>
      </c>
      <c r="H219" s="92">
        <v>0</v>
      </c>
      <c r="I219" s="92">
        <v>0</v>
      </c>
      <c r="J219" s="92">
        <v>0</v>
      </c>
      <c r="K219" s="92">
        <v>0</v>
      </c>
      <c r="L219" s="92">
        <v>0</v>
      </c>
      <c r="M219" s="92">
        <v>0</v>
      </c>
      <c r="N219" s="92">
        <v>0</v>
      </c>
      <c r="O219" s="92">
        <v>0</v>
      </c>
      <c r="P219" s="92">
        <v>0</v>
      </c>
      <c r="Q219" s="92">
        <v>0</v>
      </c>
      <c r="R219" s="92">
        <v>0</v>
      </c>
      <c r="S219" s="92">
        <v>0</v>
      </c>
      <c r="T219" s="92">
        <v>0</v>
      </c>
      <c r="U219" s="97">
        <v>0</v>
      </c>
    </row>
    <row r="220" spans="1:21">
      <c r="A220" s="96">
        <v>205</v>
      </c>
      <c r="B220" s="92">
        <v>1</v>
      </c>
      <c r="C220" s="92">
        <v>0</v>
      </c>
      <c r="D220" s="92">
        <v>0</v>
      </c>
      <c r="E220" s="92">
        <v>0</v>
      </c>
      <c r="F220" s="92">
        <v>0</v>
      </c>
      <c r="G220" s="92">
        <v>0</v>
      </c>
      <c r="H220" s="92">
        <v>0</v>
      </c>
      <c r="I220" s="92">
        <v>0</v>
      </c>
      <c r="J220" s="92">
        <v>0</v>
      </c>
      <c r="K220" s="92">
        <v>0</v>
      </c>
      <c r="L220" s="92">
        <v>0</v>
      </c>
      <c r="M220" s="92">
        <v>0</v>
      </c>
      <c r="N220" s="92">
        <v>0</v>
      </c>
      <c r="O220" s="92">
        <v>0</v>
      </c>
      <c r="P220" s="92">
        <v>0</v>
      </c>
      <c r="Q220" s="92">
        <v>0</v>
      </c>
      <c r="R220" s="92">
        <v>0</v>
      </c>
      <c r="S220" s="92">
        <v>0</v>
      </c>
      <c r="T220" s="92">
        <v>0</v>
      </c>
      <c r="U220" s="97">
        <v>0</v>
      </c>
    </row>
    <row r="221" spans="1:21">
      <c r="A221" s="96">
        <v>206</v>
      </c>
      <c r="B221" s="92">
        <v>1</v>
      </c>
      <c r="C221" s="92">
        <v>0</v>
      </c>
      <c r="D221" s="92">
        <v>0</v>
      </c>
      <c r="E221" s="92">
        <v>0</v>
      </c>
      <c r="F221" s="92">
        <v>0</v>
      </c>
      <c r="G221" s="92">
        <v>0</v>
      </c>
      <c r="H221" s="92">
        <v>0</v>
      </c>
      <c r="I221" s="92">
        <v>0</v>
      </c>
      <c r="J221" s="92">
        <v>0</v>
      </c>
      <c r="K221" s="92">
        <v>0</v>
      </c>
      <c r="L221" s="92">
        <v>0</v>
      </c>
      <c r="M221" s="92">
        <v>0</v>
      </c>
      <c r="N221" s="92">
        <v>0</v>
      </c>
      <c r="O221" s="92">
        <v>0</v>
      </c>
      <c r="P221" s="92">
        <v>0</v>
      </c>
      <c r="Q221" s="92">
        <v>0</v>
      </c>
      <c r="R221" s="92">
        <v>0</v>
      </c>
      <c r="S221" s="92">
        <v>0</v>
      </c>
      <c r="T221" s="92">
        <v>0</v>
      </c>
      <c r="U221" s="97">
        <v>0</v>
      </c>
    </row>
    <row r="222" spans="1:21">
      <c r="A222" s="96">
        <v>207</v>
      </c>
      <c r="B222" s="92">
        <v>1</v>
      </c>
      <c r="C222" s="92">
        <v>0</v>
      </c>
      <c r="D222" s="92">
        <v>0</v>
      </c>
      <c r="E222" s="92">
        <v>0</v>
      </c>
      <c r="F222" s="92">
        <v>0</v>
      </c>
      <c r="G222" s="92">
        <v>0</v>
      </c>
      <c r="H222" s="92">
        <v>0</v>
      </c>
      <c r="I222" s="92">
        <v>0</v>
      </c>
      <c r="J222" s="92">
        <v>0</v>
      </c>
      <c r="K222" s="92">
        <v>0</v>
      </c>
      <c r="L222" s="92">
        <v>0</v>
      </c>
      <c r="M222" s="92">
        <v>0</v>
      </c>
      <c r="N222" s="92">
        <v>0</v>
      </c>
      <c r="O222" s="92">
        <v>0</v>
      </c>
      <c r="P222" s="92">
        <v>0</v>
      </c>
      <c r="Q222" s="92">
        <v>0</v>
      </c>
      <c r="R222" s="92">
        <v>0</v>
      </c>
      <c r="S222" s="92">
        <v>0</v>
      </c>
      <c r="T222" s="92">
        <v>0</v>
      </c>
      <c r="U222" s="97">
        <v>0</v>
      </c>
    </row>
    <row r="223" spans="1:21">
      <c r="A223" s="96">
        <v>208</v>
      </c>
      <c r="B223" s="92">
        <v>1</v>
      </c>
      <c r="C223" s="92">
        <v>0</v>
      </c>
      <c r="D223" s="92">
        <v>0</v>
      </c>
      <c r="E223" s="92">
        <v>0</v>
      </c>
      <c r="F223" s="92">
        <v>0</v>
      </c>
      <c r="G223" s="92">
        <v>0</v>
      </c>
      <c r="H223" s="92">
        <v>0</v>
      </c>
      <c r="I223" s="92">
        <v>0</v>
      </c>
      <c r="J223" s="92">
        <v>0</v>
      </c>
      <c r="K223" s="92">
        <v>0</v>
      </c>
      <c r="L223" s="92">
        <v>0</v>
      </c>
      <c r="M223" s="92">
        <v>0</v>
      </c>
      <c r="N223" s="92">
        <v>0</v>
      </c>
      <c r="O223" s="92">
        <v>0</v>
      </c>
      <c r="P223" s="92">
        <v>0</v>
      </c>
      <c r="Q223" s="92">
        <v>0</v>
      </c>
      <c r="R223" s="92">
        <v>0</v>
      </c>
      <c r="S223" s="92">
        <v>0</v>
      </c>
      <c r="T223" s="92">
        <v>0</v>
      </c>
      <c r="U223" s="97">
        <v>0</v>
      </c>
    </row>
    <row r="224" spans="1:21">
      <c r="A224" s="96">
        <v>209</v>
      </c>
      <c r="B224" s="92">
        <v>1</v>
      </c>
      <c r="C224" s="92">
        <v>0</v>
      </c>
      <c r="D224" s="92">
        <v>0</v>
      </c>
      <c r="E224" s="92">
        <v>0</v>
      </c>
      <c r="F224" s="92">
        <v>0</v>
      </c>
      <c r="G224" s="92">
        <v>0</v>
      </c>
      <c r="H224" s="92">
        <v>0</v>
      </c>
      <c r="I224" s="92">
        <v>0</v>
      </c>
      <c r="J224" s="92">
        <v>0</v>
      </c>
      <c r="K224" s="92">
        <v>0</v>
      </c>
      <c r="L224" s="92">
        <v>0</v>
      </c>
      <c r="M224" s="92">
        <v>0</v>
      </c>
      <c r="N224" s="92">
        <v>0</v>
      </c>
      <c r="O224" s="92">
        <v>0</v>
      </c>
      <c r="P224" s="92">
        <v>0</v>
      </c>
      <c r="Q224" s="92">
        <v>0</v>
      </c>
      <c r="R224" s="92">
        <v>0</v>
      </c>
      <c r="S224" s="92">
        <v>0</v>
      </c>
      <c r="T224" s="92">
        <v>0</v>
      </c>
      <c r="U224" s="97">
        <v>0</v>
      </c>
    </row>
    <row r="225" spans="1:21">
      <c r="A225" s="96">
        <v>210</v>
      </c>
      <c r="B225" s="92">
        <v>1</v>
      </c>
      <c r="C225" s="92">
        <v>0</v>
      </c>
      <c r="D225" s="92">
        <v>0</v>
      </c>
      <c r="E225" s="92">
        <v>0</v>
      </c>
      <c r="F225" s="92">
        <v>0</v>
      </c>
      <c r="G225" s="92">
        <v>0</v>
      </c>
      <c r="H225" s="92">
        <v>0</v>
      </c>
      <c r="I225" s="92">
        <v>0</v>
      </c>
      <c r="J225" s="92">
        <v>0</v>
      </c>
      <c r="K225" s="92">
        <v>0</v>
      </c>
      <c r="L225" s="92">
        <v>0</v>
      </c>
      <c r="M225" s="92">
        <v>0</v>
      </c>
      <c r="N225" s="92">
        <v>0</v>
      </c>
      <c r="O225" s="92">
        <v>0</v>
      </c>
      <c r="P225" s="92">
        <v>0</v>
      </c>
      <c r="Q225" s="92">
        <v>0</v>
      </c>
      <c r="R225" s="92">
        <v>0</v>
      </c>
      <c r="S225" s="92">
        <v>0</v>
      </c>
      <c r="T225" s="92">
        <v>0</v>
      </c>
      <c r="U225" s="97">
        <v>0</v>
      </c>
    </row>
    <row r="226" spans="1:21">
      <c r="A226" s="96">
        <v>211</v>
      </c>
      <c r="B226" s="92">
        <v>1</v>
      </c>
      <c r="C226" s="92">
        <v>0</v>
      </c>
      <c r="D226" s="92">
        <v>0</v>
      </c>
      <c r="E226" s="92">
        <v>0</v>
      </c>
      <c r="F226" s="92">
        <v>0</v>
      </c>
      <c r="G226" s="92">
        <v>0</v>
      </c>
      <c r="H226" s="92">
        <v>0</v>
      </c>
      <c r="I226" s="92">
        <v>0</v>
      </c>
      <c r="J226" s="92">
        <v>0</v>
      </c>
      <c r="K226" s="92">
        <v>0</v>
      </c>
      <c r="L226" s="92">
        <v>0</v>
      </c>
      <c r="M226" s="92">
        <v>0</v>
      </c>
      <c r="N226" s="92">
        <v>0</v>
      </c>
      <c r="O226" s="92">
        <v>0</v>
      </c>
      <c r="P226" s="92">
        <v>0</v>
      </c>
      <c r="Q226" s="92">
        <v>0</v>
      </c>
      <c r="R226" s="92">
        <v>0</v>
      </c>
      <c r="S226" s="92">
        <v>0</v>
      </c>
      <c r="T226" s="92">
        <v>0</v>
      </c>
      <c r="U226" s="97">
        <v>0</v>
      </c>
    </row>
    <row r="227" spans="1:21">
      <c r="A227" s="96">
        <v>212</v>
      </c>
      <c r="B227" s="92">
        <v>1</v>
      </c>
      <c r="C227" s="92">
        <v>0</v>
      </c>
      <c r="D227" s="92">
        <v>0</v>
      </c>
      <c r="E227" s="92">
        <v>0</v>
      </c>
      <c r="F227" s="92">
        <v>0</v>
      </c>
      <c r="G227" s="92">
        <v>0</v>
      </c>
      <c r="H227" s="92">
        <v>0</v>
      </c>
      <c r="I227" s="92">
        <v>0</v>
      </c>
      <c r="J227" s="92">
        <v>0</v>
      </c>
      <c r="K227" s="92">
        <v>0</v>
      </c>
      <c r="L227" s="92">
        <v>0</v>
      </c>
      <c r="M227" s="92">
        <v>0</v>
      </c>
      <c r="N227" s="92">
        <v>0</v>
      </c>
      <c r="O227" s="92">
        <v>0</v>
      </c>
      <c r="P227" s="92">
        <v>0</v>
      </c>
      <c r="Q227" s="92">
        <v>0</v>
      </c>
      <c r="R227" s="92">
        <v>0</v>
      </c>
      <c r="S227" s="92">
        <v>0</v>
      </c>
      <c r="T227" s="92">
        <v>0</v>
      </c>
      <c r="U227" s="97">
        <v>0</v>
      </c>
    </row>
    <row r="228" spans="1:21">
      <c r="A228" s="96">
        <v>213</v>
      </c>
      <c r="B228" s="92">
        <v>1</v>
      </c>
      <c r="C228" s="92">
        <v>0</v>
      </c>
      <c r="D228" s="92">
        <v>0</v>
      </c>
      <c r="E228" s="92">
        <v>0</v>
      </c>
      <c r="F228" s="92">
        <v>0</v>
      </c>
      <c r="G228" s="92">
        <v>0</v>
      </c>
      <c r="H228" s="92">
        <v>0</v>
      </c>
      <c r="I228" s="92">
        <v>0</v>
      </c>
      <c r="J228" s="92">
        <v>0</v>
      </c>
      <c r="K228" s="92">
        <v>0</v>
      </c>
      <c r="L228" s="92">
        <v>0</v>
      </c>
      <c r="M228" s="92">
        <v>0</v>
      </c>
      <c r="N228" s="92">
        <v>0</v>
      </c>
      <c r="O228" s="92">
        <v>0</v>
      </c>
      <c r="P228" s="92">
        <v>0</v>
      </c>
      <c r="Q228" s="92">
        <v>0</v>
      </c>
      <c r="R228" s="92">
        <v>0</v>
      </c>
      <c r="S228" s="92">
        <v>0</v>
      </c>
      <c r="T228" s="92">
        <v>0</v>
      </c>
      <c r="U228" s="97">
        <v>0</v>
      </c>
    </row>
    <row r="229" spans="1:21">
      <c r="A229" s="96">
        <v>214</v>
      </c>
      <c r="B229" s="92">
        <v>1</v>
      </c>
      <c r="C229" s="92">
        <v>0</v>
      </c>
      <c r="D229" s="92">
        <v>0</v>
      </c>
      <c r="E229" s="92">
        <v>0</v>
      </c>
      <c r="F229" s="92">
        <v>0</v>
      </c>
      <c r="G229" s="92">
        <v>0</v>
      </c>
      <c r="H229" s="92">
        <v>0</v>
      </c>
      <c r="I229" s="92">
        <v>0</v>
      </c>
      <c r="J229" s="92">
        <v>0</v>
      </c>
      <c r="K229" s="92">
        <v>0</v>
      </c>
      <c r="L229" s="92">
        <v>0</v>
      </c>
      <c r="M229" s="92">
        <v>0</v>
      </c>
      <c r="N229" s="92">
        <v>0</v>
      </c>
      <c r="O229" s="92">
        <v>0</v>
      </c>
      <c r="P229" s="92">
        <v>0</v>
      </c>
      <c r="Q229" s="92">
        <v>0</v>
      </c>
      <c r="R229" s="92">
        <v>0</v>
      </c>
      <c r="S229" s="92">
        <v>0</v>
      </c>
      <c r="T229" s="92">
        <v>0</v>
      </c>
      <c r="U229" s="97">
        <v>0</v>
      </c>
    </row>
    <row r="230" spans="1:21">
      <c r="A230" s="96">
        <v>215</v>
      </c>
      <c r="B230" s="92">
        <v>1</v>
      </c>
      <c r="C230" s="92">
        <v>0</v>
      </c>
      <c r="D230" s="92">
        <v>0</v>
      </c>
      <c r="E230" s="92">
        <v>0</v>
      </c>
      <c r="F230" s="92">
        <v>0</v>
      </c>
      <c r="G230" s="92">
        <v>0</v>
      </c>
      <c r="H230" s="92">
        <v>0</v>
      </c>
      <c r="I230" s="92">
        <v>0</v>
      </c>
      <c r="J230" s="92">
        <v>0</v>
      </c>
      <c r="K230" s="92">
        <v>0</v>
      </c>
      <c r="L230" s="92">
        <v>0</v>
      </c>
      <c r="M230" s="92">
        <v>0</v>
      </c>
      <c r="N230" s="92">
        <v>0</v>
      </c>
      <c r="O230" s="92">
        <v>0</v>
      </c>
      <c r="P230" s="92">
        <v>0</v>
      </c>
      <c r="Q230" s="92">
        <v>0</v>
      </c>
      <c r="R230" s="92">
        <v>0</v>
      </c>
      <c r="S230" s="92">
        <v>0</v>
      </c>
      <c r="T230" s="92">
        <v>0</v>
      </c>
      <c r="U230" s="97">
        <v>0</v>
      </c>
    </row>
    <row r="231" spans="1:21">
      <c r="A231" s="96">
        <v>216</v>
      </c>
      <c r="B231" s="92">
        <v>1</v>
      </c>
      <c r="C231" s="92">
        <v>0</v>
      </c>
      <c r="D231" s="92">
        <v>0</v>
      </c>
      <c r="E231" s="92">
        <v>0</v>
      </c>
      <c r="F231" s="92">
        <v>0</v>
      </c>
      <c r="G231" s="92">
        <v>0</v>
      </c>
      <c r="H231" s="92">
        <v>0</v>
      </c>
      <c r="I231" s="92">
        <v>0</v>
      </c>
      <c r="J231" s="92">
        <v>0</v>
      </c>
      <c r="K231" s="92">
        <v>0</v>
      </c>
      <c r="L231" s="92">
        <v>0</v>
      </c>
      <c r="M231" s="92">
        <v>0</v>
      </c>
      <c r="N231" s="92">
        <v>0</v>
      </c>
      <c r="O231" s="92">
        <v>0</v>
      </c>
      <c r="P231" s="92">
        <v>0</v>
      </c>
      <c r="Q231" s="92">
        <v>0</v>
      </c>
      <c r="R231" s="92">
        <v>0</v>
      </c>
      <c r="S231" s="92">
        <v>0</v>
      </c>
      <c r="T231" s="92">
        <v>0</v>
      </c>
      <c r="U231" s="97">
        <v>0</v>
      </c>
    </row>
    <row r="232" spans="1:21">
      <c r="A232" s="96">
        <v>217</v>
      </c>
      <c r="B232" s="92">
        <v>1</v>
      </c>
      <c r="C232" s="92">
        <v>0</v>
      </c>
      <c r="D232" s="92">
        <v>0</v>
      </c>
      <c r="E232" s="92">
        <v>0</v>
      </c>
      <c r="F232" s="92">
        <v>0</v>
      </c>
      <c r="G232" s="92">
        <v>0</v>
      </c>
      <c r="H232" s="92">
        <v>0</v>
      </c>
      <c r="I232" s="92">
        <v>0</v>
      </c>
      <c r="J232" s="92">
        <v>0</v>
      </c>
      <c r="K232" s="92">
        <v>0</v>
      </c>
      <c r="L232" s="92">
        <v>0</v>
      </c>
      <c r="M232" s="92">
        <v>0</v>
      </c>
      <c r="N232" s="92">
        <v>0</v>
      </c>
      <c r="O232" s="92">
        <v>0</v>
      </c>
      <c r="P232" s="92">
        <v>0</v>
      </c>
      <c r="Q232" s="92">
        <v>0</v>
      </c>
      <c r="R232" s="92">
        <v>0</v>
      </c>
      <c r="S232" s="92">
        <v>0</v>
      </c>
      <c r="T232" s="92">
        <v>0</v>
      </c>
      <c r="U232" s="97">
        <v>0</v>
      </c>
    </row>
    <row r="233" spans="1:21">
      <c r="A233" s="96">
        <v>218</v>
      </c>
      <c r="B233" s="92">
        <v>1</v>
      </c>
      <c r="C233" s="92">
        <v>0</v>
      </c>
      <c r="D233" s="92">
        <v>0</v>
      </c>
      <c r="E233" s="92">
        <v>0</v>
      </c>
      <c r="F233" s="92">
        <v>0</v>
      </c>
      <c r="G233" s="92">
        <v>0</v>
      </c>
      <c r="H233" s="92">
        <v>0</v>
      </c>
      <c r="I233" s="92">
        <v>0</v>
      </c>
      <c r="J233" s="92">
        <v>0</v>
      </c>
      <c r="K233" s="92">
        <v>0</v>
      </c>
      <c r="L233" s="92">
        <v>0</v>
      </c>
      <c r="M233" s="92">
        <v>0</v>
      </c>
      <c r="N233" s="92">
        <v>0</v>
      </c>
      <c r="O233" s="92">
        <v>0</v>
      </c>
      <c r="P233" s="92">
        <v>0</v>
      </c>
      <c r="Q233" s="92">
        <v>0</v>
      </c>
      <c r="R233" s="92">
        <v>0</v>
      </c>
      <c r="S233" s="92">
        <v>0</v>
      </c>
      <c r="T233" s="92">
        <v>0</v>
      </c>
      <c r="U233" s="97">
        <v>0</v>
      </c>
    </row>
    <row r="234" spans="1:21">
      <c r="A234" s="96">
        <v>219</v>
      </c>
      <c r="B234" s="92">
        <v>1</v>
      </c>
      <c r="C234" s="92">
        <v>0</v>
      </c>
      <c r="D234" s="92">
        <v>0</v>
      </c>
      <c r="E234" s="92">
        <v>0</v>
      </c>
      <c r="F234" s="92">
        <v>0</v>
      </c>
      <c r="G234" s="92">
        <v>0</v>
      </c>
      <c r="H234" s="92">
        <v>0</v>
      </c>
      <c r="I234" s="92">
        <v>0</v>
      </c>
      <c r="J234" s="92">
        <v>0</v>
      </c>
      <c r="K234" s="92">
        <v>0</v>
      </c>
      <c r="L234" s="92">
        <v>0</v>
      </c>
      <c r="M234" s="92">
        <v>0</v>
      </c>
      <c r="N234" s="92">
        <v>0</v>
      </c>
      <c r="O234" s="92">
        <v>0</v>
      </c>
      <c r="P234" s="92">
        <v>0</v>
      </c>
      <c r="Q234" s="92">
        <v>0</v>
      </c>
      <c r="R234" s="92">
        <v>0</v>
      </c>
      <c r="S234" s="92">
        <v>0</v>
      </c>
      <c r="T234" s="92">
        <v>0</v>
      </c>
      <c r="U234" s="97">
        <v>0</v>
      </c>
    </row>
    <row r="235" spans="1:21">
      <c r="A235" s="96">
        <v>220</v>
      </c>
      <c r="B235" s="92">
        <v>1</v>
      </c>
      <c r="C235" s="92">
        <v>0</v>
      </c>
      <c r="D235" s="92">
        <v>0</v>
      </c>
      <c r="E235" s="92">
        <v>0</v>
      </c>
      <c r="F235" s="92">
        <v>0</v>
      </c>
      <c r="G235" s="92">
        <v>0</v>
      </c>
      <c r="H235" s="92">
        <v>0</v>
      </c>
      <c r="I235" s="92">
        <v>0</v>
      </c>
      <c r="J235" s="92">
        <v>0</v>
      </c>
      <c r="K235" s="92">
        <v>0</v>
      </c>
      <c r="L235" s="92">
        <v>0</v>
      </c>
      <c r="M235" s="92">
        <v>0</v>
      </c>
      <c r="N235" s="92">
        <v>0</v>
      </c>
      <c r="O235" s="92">
        <v>0</v>
      </c>
      <c r="P235" s="92">
        <v>0</v>
      </c>
      <c r="Q235" s="92">
        <v>0</v>
      </c>
      <c r="R235" s="92">
        <v>0</v>
      </c>
      <c r="S235" s="92">
        <v>0</v>
      </c>
      <c r="T235" s="92">
        <v>0</v>
      </c>
      <c r="U235" s="97">
        <v>0</v>
      </c>
    </row>
    <row r="236" spans="1:21">
      <c r="A236" s="96">
        <v>221</v>
      </c>
      <c r="B236" s="92">
        <v>1</v>
      </c>
      <c r="C236" s="92">
        <v>0</v>
      </c>
      <c r="D236" s="92">
        <v>0</v>
      </c>
      <c r="E236" s="92">
        <v>0</v>
      </c>
      <c r="F236" s="92">
        <v>0</v>
      </c>
      <c r="G236" s="92">
        <v>0</v>
      </c>
      <c r="H236" s="92">
        <v>0</v>
      </c>
      <c r="I236" s="92">
        <v>0</v>
      </c>
      <c r="J236" s="92">
        <v>0</v>
      </c>
      <c r="K236" s="92">
        <v>0</v>
      </c>
      <c r="L236" s="92">
        <v>0</v>
      </c>
      <c r="M236" s="92">
        <v>0</v>
      </c>
      <c r="N236" s="92">
        <v>0</v>
      </c>
      <c r="O236" s="92">
        <v>0</v>
      </c>
      <c r="P236" s="92">
        <v>0</v>
      </c>
      <c r="Q236" s="92">
        <v>0</v>
      </c>
      <c r="R236" s="92">
        <v>0</v>
      </c>
      <c r="S236" s="92">
        <v>0</v>
      </c>
      <c r="T236" s="92">
        <v>0</v>
      </c>
      <c r="U236" s="97">
        <v>0</v>
      </c>
    </row>
    <row r="237" spans="1:21">
      <c r="A237" s="96">
        <v>222</v>
      </c>
      <c r="B237" s="92">
        <v>1</v>
      </c>
      <c r="C237" s="92">
        <v>0</v>
      </c>
      <c r="D237" s="92">
        <v>0</v>
      </c>
      <c r="E237" s="92">
        <v>0</v>
      </c>
      <c r="F237" s="92">
        <v>0</v>
      </c>
      <c r="G237" s="92">
        <v>0</v>
      </c>
      <c r="H237" s="92">
        <v>0</v>
      </c>
      <c r="I237" s="92">
        <v>0</v>
      </c>
      <c r="J237" s="92">
        <v>0</v>
      </c>
      <c r="K237" s="92">
        <v>0</v>
      </c>
      <c r="L237" s="92">
        <v>0</v>
      </c>
      <c r="M237" s="92">
        <v>0</v>
      </c>
      <c r="N237" s="92">
        <v>0</v>
      </c>
      <c r="O237" s="92">
        <v>0</v>
      </c>
      <c r="P237" s="92">
        <v>0</v>
      </c>
      <c r="Q237" s="92">
        <v>0</v>
      </c>
      <c r="R237" s="92">
        <v>0</v>
      </c>
      <c r="S237" s="92">
        <v>0</v>
      </c>
      <c r="T237" s="92">
        <v>0</v>
      </c>
      <c r="U237" s="97">
        <v>0</v>
      </c>
    </row>
    <row r="238" spans="1:21">
      <c r="A238" s="96">
        <v>223</v>
      </c>
      <c r="B238" s="92">
        <v>1</v>
      </c>
      <c r="C238" s="92">
        <v>0</v>
      </c>
      <c r="D238" s="92">
        <v>0</v>
      </c>
      <c r="E238" s="92">
        <v>0</v>
      </c>
      <c r="F238" s="92">
        <v>0</v>
      </c>
      <c r="G238" s="92">
        <v>0</v>
      </c>
      <c r="H238" s="92">
        <v>0</v>
      </c>
      <c r="I238" s="92">
        <v>0</v>
      </c>
      <c r="J238" s="92">
        <v>0</v>
      </c>
      <c r="K238" s="92">
        <v>0</v>
      </c>
      <c r="L238" s="92">
        <v>0</v>
      </c>
      <c r="M238" s="92">
        <v>0</v>
      </c>
      <c r="N238" s="92">
        <v>0</v>
      </c>
      <c r="O238" s="92">
        <v>0</v>
      </c>
      <c r="P238" s="92">
        <v>0</v>
      </c>
      <c r="Q238" s="92">
        <v>0</v>
      </c>
      <c r="R238" s="92">
        <v>0</v>
      </c>
      <c r="S238" s="92">
        <v>0</v>
      </c>
      <c r="T238" s="92">
        <v>0</v>
      </c>
      <c r="U238" s="97">
        <v>0</v>
      </c>
    </row>
    <row r="239" spans="1:21">
      <c r="A239" s="96">
        <v>224</v>
      </c>
      <c r="B239" s="92">
        <v>1</v>
      </c>
      <c r="C239" s="92">
        <v>0</v>
      </c>
      <c r="D239" s="92">
        <v>0</v>
      </c>
      <c r="E239" s="92">
        <v>0</v>
      </c>
      <c r="F239" s="92">
        <v>0</v>
      </c>
      <c r="G239" s="92">
        <v>0</v>
      </c>
      <c r="H239" s="92">
        <v>0</v>
      </c>
      <c r="I239" s="92">
        <v>0</v>
      </c>
      <c r="J239" s="92">
        <v>0</v>
      </c>
      <c r="K239" s="92">
        <v>0</v>
      </c>
      <c r="L239" s="92">
        <v>0</v>
      </c>
      <c r="M239" s="92">
        <v>0</v>
      </c>
      <c r="N239" s="92">
        <v>0</v>
      </c>
      <c r="O239" s="92">
        <v>0</v>
      </c>
      <c r="P239" s="92">
        <v>0</v>
      </c>
      <c r="Q239" s="92">
        <v>0</v>
      </c>
      <c r="R239" s="92">
        <v>0</v>
      </c>
      <c r="S239" s="92">
        <v>0</v>
      </c>
      <c r="T239" s="92">
        <v>0</v>
      </c>
      <c r="U239" s="97">
        <v>0</v>
      </c>
    </row>
    <row r="240" spans="1:21">
      <c r="A240" s="96">
        <v>225</v>
      </c>
      <c r="B240" s="92">
        <v>1</v>
      </c>
      <c r="C240" s="92">
        <v>0</v>
      </c>
      <c r="D240" s="92">
        <v>0</v>
      </c>
      <c r="E240" s="92">
        <v>0</v>
      </c>
      <c r="F240" s="92">
        <v>0</v>
      </c>
      <c r="G240" s="92">
        <v>0</v>
      </c>
      <c r="H240" s="92">
        <v>0</v>
      </c>
      <c r="I240" s="92">
        <v>0</v>
      </c>
      <c r="J240" s="92">
        <v>0</v>
      </c>
      <c r="K240" s="92">
        <v>0</v>
      </c>
      <c r="L240" s="92">
        <v>0</v>
      </c>
      <c r="M240" s="92">
        <v>0</v>
      </c>
      <c r="N240" s="92">
        <v>0</v>
      </c>
      <c r="O240" s="92">
        <v>0</v>
      </c>
      <c r="P240" s="92">
        <v>0</v>
      </c>
      <c r="Q240" s="92">
        <v>0</v>
      </c>
      <c r="R240" s="92">
        <v>0</v>
      </c>
      <c r="S240" s="92">
        <v>0</v>
      </c>
      <c r="T240" s="92">
        <v>0</v>
      </c>
      <c r="U240" s="97">
        <v>0</v>
      </c>
    </row>
    <row r="241" spans="1:21">
      <c r="A241" s="96">
        <v>226</v>
      </c>
      <c r="B241" s="92">
        <v>1</v>
      </c>
      <c r="C241" s="92">
        <v>0</v>
      </c>
      <c r="D241" s="92">
        <v>0</v>
      </c>
      <c r="E241" s="92">
        <v>0</v>
      </c>
      <c r="F241" s="92">
        <v>0</v>
      </c>
      <c r="G241" s="92">
        <v>0</v>
      </c>
      <c r="H241" s="92">
        <v>0</v>
      </c>
      <c r="I241" s="92">
        <v>0</v>
      </c>
      <c r="J241" s="92">
        <v>0</v>
      </c>
      <c r="K241" s="92">
        <v>0</v>
      </c>
      <c r="L241" s="92">
        <v>0</v>
      </c>
      <c r="M241" s="92">
        <v>0</v>
      </c>
      <c r="N241" s="92">
        <v>0</v>
      </c>
      <c r="O241" s="92">
        <v>0</v>
      </c>
      <c r="P241" s="92">
        <v>0</v>
      </c>
      <c r="Q241" s="92">
        <v>0</v>
      </c>
      <c r="R241" s="92">
        <v>0</v>
      </c>
      <c r="S241" s="92">
        <v>0</v>
      </c>
      <c r="T241" s="92">
        <v>0</v>
      </c>
      <c r="U241" s="97">
        <v>0</v>
      </c>
    </row>
    <row r="242" spans="1:21">
      <c r="A242" s="96">
        <v>227</v>
      </c>
      <c r="B242" s="92">
        <v>1</v>
      </c>
      <c r="C242" s="92">
        <v>0</v>
      </c>
      <c r="D242" s="92">
        <v>0</v>
      </c>
      <c r="E242" s="92">
        <v>0</v>
      </c>
      <c r="F242" s="92">
        <v>0</v>
      </c>
      <c r="G242" s="92">
        <v>0</v>
      </c>
      <c r="H242" s="92">
        <v>0</v>
      </c>
      <c r="I242" s="92">
        <v>0</v>
      </c>
      <c r="J242" s="92">
        <v>0</v>
      </c>
      <c r="K242" s="92">
        <v>0</v>
      </c>
      <c r="L242" s="92">
        <v>0</v>
      </c>
      <c r="M242" s="92">
        <v>0</v>
      </c>
      <c r="N242" s="92">
        <v>0</v>
      </c>
      <c r="O242" s="92">
        <v>0</v>
      </c>
      <c r="P242" s="92">
        <v>0</v>
      </c>
      <c r="Q242" s="92">
        <v>0</v>
      </c>
      <c r="R242" s="92">
        <v>0</v>
      </c>
      <c r="S242" s="92">
        <v>0</v>
      </c>
      <c r="T242" s="92">
        <v>0</v>
      </c>
      <c r="U242" s="97">
        <v>0</v>
      </c>
    </row>
    <row r="243" spans="1:21">
      <c r="A243" s="96">
        <v>228</v>
      </c>
      <c r="B243" s="92">
        <v>1</v>
      </c>
      <c r="C243" s="92">
        <v>0</v>
      </c>
      <c r="D243" s="92">
        <v>0</v>
      </c>
      <c r="E243" s="92">
        <v>0</v>
      </c>
      <c r="F243" s="92">
        <v>0</v>
      </c>
      <c r="G243" s="92">
        <v>0</v>
      </c>
      <c r="H243" s="92">
        <v>0</v>
      </c>
      <c r="I243" s="92">
        <v>0</v>
      </c>
      <c r="J243" s="92">
        <v>0</v>
      </c>
      <c r="K243" s="92">
        <v>0</v>
      </c>
      <c r="L243" s="92">
        <v>0</v>
      </c>
      <c r="M243" s="92">
        <v>0</v>
      </c>
      <c r="N243" s="92">
        <v>0</v>
      </c>
      <c r="O243" s="92">
        <v>0</v>
      </c>
      <c r="P243" s="92">
        <v>0</v>
      </c>
      <c r="Q243" s="92">
        <v>0</v>
      </c>
      <c r="R243" s="92">
        <v>0</v>
      </c>
      <c r="S243" s="92">
        <v>0</v>
      </c>
      <c r="T243" s="92">
        <v>0</v>
      </c>
      <c r="U243" s="97">
        <v>0</v>
      </c>
    </row>
    <row r="244" spans="1:21">
      <c r="A244" s="96">
        <v>229</v>
      </c>
      <c r="B244" s="92">
        <v>1</v>
      </c>
      <c r="C244" s="92">
        <v>0</v>
      </c>
      <c r="D244" s="92">
        <v>0</v>
      </c>
      <c r="E244" s="92">
        <v>0</v>
      </c>
      <c r="F244" s="92">
        <v>0</v>
      </c>
      <c r="G244" s="92">
        <v>0</v>
      </c>
      <c r="H244" s="92">
        <v>0</v>
      </c>
      <c r="I244" s="92">
        <v>0</v>
      </c>
      <c r="J244" s="92">
        <v>0</v>
      </c>
      <c r="K244" s="92">
        <v>0</v>
      </c>
      <c r="L244" s="92">
        <v>0</v>
      </c>
      <c r="M244" s="92">
        <v>0</v>
      </c>
      <c r="N244" s="92">
        <v>0</v>
      </c>
      <c r="O244" s="92">
        <v>0</v>
      </c>
      <c r="P244" s="92">
        <v>0</v>
      </c>
      <c r="Q244" s="92">
        <v>0</v>
      </c>
      <c r="R244" s="92">
        <v>0</v>
      </c>
      <c r="S244" s="92">
        <v>0</v>
      </c>
      <c r="T244" s="92">
        <v>0</v>
      </c>
      <c r="U244" s="97">
        <v>0</v>
      </c>
    </row>
    <row r="245" spans="1:21">
      <c r="A245" s="96">
        <v>230</v>
      </c>
      <c r="B245" s="92">
        <v>1</v>
      </c>
      <c r="C245" s="92">
        <v>0</v>
      </c>
      <c r="D245" s="92">
        <v>0</v>
      </c>
      <c r="E245" s="92">
        <v>0</v>
      </c>
      <c r="F245" s="92">
        <v>0</v>
      </c>
      <c r="G245" s="92">
        <v>0</v>
      </c>
      <c r="H245" s="92">
        <v>0</v>
      </c>
      <c r="I245" s="92">
        <v>0</v>
      </c>
      <c r="J245" s="92">
        <v>0</v>
      </c>
      <c r="K245" s="92">
        <v>0</v>
      </c>
      <c r="L245" s="92">
        <v>0</v>
      </c>
      <c r="M245" s="92">
        <v>0</v>
      </c>
      <c r="N245" s="92">
        <v>0</v>
      </c>
      <c r="O245" s="92">
        <v>0</v>
      </c>
      <c r="P245" s="92">
        <v>0</v>
      </c>
      <c r="Q245" s="92">
        <v>0</v>
      </c>
      <c r="R245" s="92">
        <v>0</v>
      </c>
      <c r="S245" s="92">
        <v>0</v>
      </c>
      <c r="T245" s="92">
        <v>0</v>
      </c>
      <c r="U245" s="97">
        <v>0</v>
      </c>
    </row>
    <row r="246" spans="1:21">
      <c r="A246" s="96">
        <v>231</v>
      </c>
      <c r="B246" s="92">
        <v>1</v>
      </c>
      <c r="C246" s="92">
        <v>0</v>
      </c>
      <c r="D246" s="92">
        <v>0</v>
      </c>
      <c r="E246" s="92">
        <v>0</v>
      </c>
      <c r="F246" s="92">
        <v>0</v>
      </c>
      <c r="G246" s="92">
        <v>0</v>
      </c>
      <c r="H246" s="92">
        <v>0</v>
      </c>
      <c r="I246" s="92">
        <v>0</v>
      </c>
      <c r="J246" s="92">
        <v>0</v>
      </c>
      <c r="K246" s="92">
        <v>0</v>
      </c>
      <c r="L246" s="92">
        <v>0</v>
      </c>
      <c r="M246" s="92">
        <v>0</v>
      </c>
      <c r="N246" s="92">
        <v>0</v>
      </c>
      <c r="O246" s="92">
        <v>0</v>
      </c>
      <c r="P246" s="92">
        <v>0</v>
      </c>
      <c r="Q246" s="92">
        <v>0</v>
      </c>
      <c r="R246" s="92">
        <v>0</v>
      </c>
      <c r="S246" s="92">
        <v>0</v>
      </c>
      <c r="T246" s="92">
        <v>0</v>
      </c>
      <c r="U246" s="97">
        <v>0</v>
      </c>
    </row>
    <row r="247" spans="1:21">
      <c r="A247" s="96">
        <v>232</v>
      </c>
      <c r="B247" s="92">
        <v>1</v>
      </c>
      <c r="C247" s="92">
        <v>0</v>
      </c>
      <c r="D247" s="92">
        <v>0</v>
      </c>
      <c r="E247" s="92">
        <v>0</v>
      </c>
      <c r="F247" s="92">
        <v>0</v>
      </c>
      <c r="G247" s="92">
        <v>0</v>
      </c>
      <c r="H247" s="92">
        <v>0</v>
      </c>
      <c r="I247" s="92">
        <v>0</v>
      </c>
      <c r="J247" s="92">
        <v>0</v>
      </c>
      <c r="K247" s="92">
        <v>0</v>
      </c>
      <c r="L247" s="92">
        <v>0</v>
      </c>
      <c r="M247" s="92">
        <v>0</v>
      </c>
      <c r="N247" s="92">
        <v>0</v>
      </c>
      <c r="O247" s="92">
        <v>0</v>
      </c>
      <c r="P247" s="92">
        <v>0</v>
      </c>
      <c r="Q247" s="92">
        <v>0</v>
      </c>
      <c r="R247" s="92">
        <v>0</v>
      </c>
      <c r="S247" s="92">
        <v>0</v>
      </c>
      <c r="T247" s="92">
        <v>0</v>
      </c>
      <c r="U247" s="97">
        <v>0</v>
      </c>
    </row>
    <row r="248" spans="1:21">
      <c r="A248" s="96">
        <v>233</v>
      </c>
      <c r="B248" s="92">
        <v>1</v>
      </c>
      <c r="C248" s="92">
        <v>0</v>
      </c>
      <c r="D248" s="92">
        <v>0</v>
      </c>
      <c r="E248" s="92">
        <v>0</v>
      </c>
      <c r="F248" s="92">
        <v>0</v>
      </c>
      <c r="G248" s="92">
        <v>0</v>
      </c>
      <c r="H248" s="92">
        <v>0</v>
      </c>
      <c r="I248" s="92">
        <v>0</v>
      </c>
      <c r="J248" s="92">
        <v>0</v>
      </c>
      <c r="K248" s="92">
        <v>0</v>
      </c>
      <c r="L248" s="92">
        <v>0</v>
      </c>
      <c r="M248" s="92">
        <v>0</v>
      </c>
      <c r="N248" s="92">
        <v>0</v>
      </c>
      <c r="O248" s="92">
        <v>0</v>
      </c>
      <c r="P248" s="92">
        <v>0</v>
      </c>
      <c r="Q248" s="92">
        <v>0</v>
      </c>
      <c r="R248" s="92">
        <v>0</v>
      </c>
      <c r="S248" s="92">
        <v>0</v>
      </c>
      <c r="T248" s="92">
        <v>0</v>
      </c>
      <c r="U248" s="97">
        <v>0</v>
      </c>
    </row>
    <row r="249" spans="1:21">
      <c r="A249" s="96">
        <v>234</v>
      </c>
      <c r="B249" s="92">
        <v>1</v>
      </c>
      <c r="C249" s="92">
        <v>0</v>
      </c>
      <c r="D249" s="92">
        <v>0</v>
      </c>
      <c r="E249" s="92">
        <v>0</v>
      </c>
      <c r="F249" s="92">
        <v>0</v>
      </c>
      <c r="G249" s="92">
        <v>0</v>
      </c>
      <c r="H249" s="92">
        <v>0</v>
      </c>
      <c r="I249" s="92">
        <v>0</v>
      </c>
      <c r="J249" s="92">
        <v>0</v>
      </c>
      <c r="K249" s="92">
        <v>0</v>
      </c>
      <c r="L249" s="92">
        <v>0</v>
      </c>
      <c r="M249" s="92">
        <v>0</v>
      </c>
      <c r="N249" s="92">
        <v>0</v>
      </c>
      <c r="O249" s="92">
        <v>0</v>
      </c>
      <c r="P249" s="92">
        <v>0</v>
      </c>
      <c r="Q249" s="92">
        <v>0</v>
      </c>
      <c r="R249" s="92">
        <v>0</v>
      </c>
      <c r="S249" s="92">
        <v>0</v>
      </c>
      <c r="T249" s="92">
        <v>0</v>
      </c>
      <c r="U249" s="97">
        <v>0</v>
      </c>
    </row>
    <row r="250" spans="1:21">
      <c r="A250" s="96">
        <v>235</v>
      </c>
      <c r="B250" s="92">
        <v>1</v>
      </c>
      <c r="C250" s="92">
        <v>0</v>
      </c>
      <c r="D250" s="92">
        <v>0</v>
      </c>
      <c r="E250" s="92">
        <v>0</v>
      </c>
      <c r="F250" s="92">
        <v>0</v>
      </c>
      <c r="G250" s="92">
        <v>0</v>
      </c>
      <c r="H250" s="92">
        <v>0</v>
      </c>
      <c r="I250" s="92">
        <v>0</v>
      </c>
      <c r="J250" s="92">
        <v>0</v>
      </c>
      <c r="K250" s="92">
        <v>0</v>
      </c>
      <c r="L250" s="92">
        <v>0</v>
      </c>
      <c r="M250" s="92">
        <v>0</v>
      </c>
      <c r="N250" s="92">
        <v>0</v>
      </c>
      <c r="O250" s="92">
        <v>0</v>
      </c>
      <c r="P250" s="92">
        <v>0</v>
      </c>
      <c r="Q250" s="92">
        <v>0</v>
      </c>
      <c r="R250" s="92">
        <v>0</v>
      </c>
      <c r="S250" s="92">
        <v>0</v>
      </c>
      <c r="T250" s="92">
        <v>0</v>
      </c>
      <c r="U250" s="97">
        <v>0</v>
      </c>
    </row>
    <row r="251" spans="1:21">
      <c r="A251" s="96">
        <v>236</v>
      </c>
      <c r="B251" s="92">
        <v>1</v>
      </c>
      <c r="C251" s="92">
        <v>0</v>
      </c>
      <c r="D251" s="92">
        <v>0</v>
      </c>
      <c r="E251" s="92">
        <v>0</v>
      </c>
      <c r="F251" s="92">
        <v>0</v>
      </c>
      <c r="G251" s="92">
        <v>0</v>
      </c>
      <c r="H251" s="92">
        <v>0</v>
      </c>
      <c r="I251" s="92">
        <v>0</v>
      </c>
      <c r="J251" s="92">
        <v>0</v>
      </c>
      <c r="K251" s="92">
        <v>0</v>
      </c>
      <c r="L251" s="92">
        <v>0</v>
      </c>
      <c r="M251" s="92">
        <v>0</v>
      </c>
      <c r="N251" s="92">
        <v>0</v>
      </c>
      <c r="O251" s="92">
        <v>0</v>
      </c>
      <c r="P251" s="92">
        <v>0</v>
      </c>
      <c r="Q251" s="92">
        <v>0</v>
      </c>
      <c r="R251" s="92">
        <v>0</v>
      </c>
      <c r="S251" s="92">
        <v>0</v>
      </c>
      <c r="T251" s="92">
        <v>0</v>
      </c>
      <c r="U251" s="97">
        <v>0</v>
      </c>
    </row>
    <row r="252" spans="1:21">
      <c r="A252" s="96">
        <v>237</v>
      </c>
      <c r="B252" s="92">
        <v>1</v>
      </c>
      <c r="C252" s="92">
        <v>0</v>
      </c>
      <c r="D252" s="92">
        <v>0</v>
      </c>
      <c r="E252" s="92">
        <v>0</v>
      </c>
      <c r="F252" s="92">
        <v>0</v>
      </c>
      <c r="G252" s="92">
        <v>0</v>
      </c>
      <c r="H252" s="92">
        <v>0</v>
      </c>
      <c r="I252" s="92">
        <v>0</v>
      </c>
      <c r="J252" s="92">
        <v>0</v>
      </c>
      <c r="K252" s="92">
        <v>0</v>
      </c>
      <c r="L252" s="92">
        <v>0</v>
      </c>
      <c r="M252" s="92">
        <v>0</v>
      </c>
      <c r="N252" s="92">
        <v>0</v>
      </c>
      <c r="O252" s="92">
        <v>0</v>
      </c>
      <c r="P252" s="92">
        <v>0</v>
      </c>
      <c r="Q252" s="92">
        <v>0</v>
      </c>
      <c r="R252" s="92">
        <v>0</v>
      </c>
      <c r="S252" s="92">
        <v>0</v>
      </c>
      <c r="T252" s="92">
        <v>0</v>
      </c>
      <c r="U252" s="97">
        <v>0</v>
      </c>
    </row>
    <row r="253" spans="1:21">
      <c r="A253" s="96">
        <v>238</v>
      </c>
      <c r="B253" s="92">
        <v>1</v>
      </c>
      <c r="C253" s="92">
        <v>0</v>
      </c>
      <c r="D253" s="92">
        <v>0</v>
      </c>
      <c r="E253" s="92">
        <v>0</v>
      </c>
      <c r="F253" s="92">
        <v>0</v>
      </c>
      <c r="G253" s="92">
        <v>0</v>
      </c>
      <c r="H253" s="92">
        <v>0</v>
      </c>
      <c r="I253" s="92">
        <v>0</v>
      </c>
      <c r="J253" s="92">
        <v>0</v>
      </c>
      <c r="K253" s="92">
        <v>0</v>
      </c>
      <c r="L253" s="92">
        <v>0</v>
      </c>
      <c r="M253" s="92">
        <v>0</v>
      </c>
      <c r="N253" s="92">
        <v>0</v>
      </c>
      <c r="O253" s="92">
        <v>0</v>
      </c>
      <c r="P253" s="92">
        <v>0</v>
      </c>
      <c r="Q253" s="92">
        <v>0</v>
      </c>
      <c r="R253" s="92">
        <v>0</v>
      </c>
      <c r="S253" s="92">
        <v>0</v>
      </c>
      <c r="T253" s="92">
        <v>0</v>
      </c>
      <c r="U253" s="97">
        <v>0</v>
      </c>
    </row>
    <row r="254" spans="1:21">
      <c r="A254" s="96">
        <v>239</v>
      </c>
      <c r="B254" s="92">
        <v>1</v>
      </c>
      <c r="C254" s="92">
        <v>0</v>
      </c>
      <c r="D254" s="92">
        <v>0</v>
      </c>
      <c r="E254" s="92">
        <v>0</v>
      </c>
      <c r="F254" s="92">
        <v>0</v>
      </c>
      <c r="G254" s="92">
        <v>0</v>
      </c>
      <c r="H254" s="92">
        <v>0</v>
      </c>
      <c r="I254" s="92">
        <v>0</v>
      </c>
      <c r="J254" s="92">
        <v>0</v>
      </c>
      <c r="K254" s="92">
        <v>0</v>
      </c>
      <c r="L254" s="92">
        <v>0</v>
      </c>
      <c r="M254" s="92">
        <v>0</v>
      </c>
      <c r="N254" s="92">
        <v>0</v>
      </c>
      <c r="O254" s="92">
        <v>0</v>
      </c>
      <c r="P254" s="92">
        <v>0</v>
      </c>
      <c r="Q254" s="92">
        <v>0</v>
      </c>
      <c r="R254" s="92">
        <v>0</v>
      </c>
      <c r="S254" s="92">
        <v>0</v>
      </c>
      <c r="T254" s="92">
        <v>0</v>
      </c>
      <c r="U254" s="97">
        <v>0</v>
      </c>
    </row>
    <row r="255" spans="1:21">
      <c r="A255" s="96">
        <v>240</v>
      </c>
      <c r="B255" s="92">
        <v>1</v>
      </c>
      <c r="C255" s="92">
        <v>0</v>
      </c>
      <c r="D255" s="92">
        <v>0</v>
      </c>
      <c r="E255" s="92">
        <v>0</v>
      </c>
      <c r="F255" s="92">
        <v>0</v>
      </c>
      <c r="G255" s="92">
        <v>0</v>
      </c>
      <c r="H255" s="92">
        <v>0</v>
      </c>
      <c r="I255" s="92">
        <v>0</v>
      </c>
      <c r="J255" s="92">
        <v>0</v>
      </c>
      <c r="K255" s="92">
        <v>0</v>
      </c>
      <c r="L255" s="92">
        <v>0</v>
      </c>
      <c r="M255" s="92">
        <v>0</v>
      </c>
      <c r="N255" s="92">
        <v>0</v>
      </c>
      <c r="O255" s="92">
        <v>0</v>
      </c>
      <c r="P255" s="92">
        <v>0</v>
      </c>
      <c r="Q255" s="92">
        <v>0</v>
      </c>
      <c r="R255" s="92">
        <v>0</v>
      </c>
      <c r="S255" s="92">
        <v>0</v>
      </c>
      <c r="T255" s="92">
        <v>0</v>
      </c>
      <c r="U255" s="97">
        <v>0</v>
      </c>
    </row>
    <row r="256" spans="1:21">
      <c r="A256" s="96">
        <v>241</v>
      </c>
      <c r="B256" s="92">
        <v>1</v>
      </c>
      <c r="C256" s="92">
        <v>0</v>
      </c>
      <c r="D256" s="92">
        <v>0</v>
      </c>
      <c r="E256" s="92">
        <v>0</v>
      </c>
      <c r="F256" s="92">
        <v>0</v>
      </c>
      <c r="G256" s="92">
        <v>0</v>
      </c>
      <c r="H256" s="92">
        <v>0</v>
      </c>
      <c r="I256" s="92">
        <v>0</v>
      </c>
      <c r="J256" s="92">
        <v>0</v>
      </c>
      <c r="K256" s="92">
        <v>0</v>
      </c>
      <c r="L256" s="92">
        <v>0</v>
      </c>
      <c r="M256" s="92">
        <v>0</v>
      </c>
      <c r="N256" s="92">
        <v>0</v>
      </c>
      <c r="O256" s="92">
        <v>0</v>
      </c>
      <c r="P256" s="92">
        <v>0</v>
      </c>
      <c r="Q256" s="92">
        <v>0</v>
      </c>
      <c r="R256" s="92">
        <v>0</v>
      </c>
      <c r="S256" s="92">
        <v>0</v>
      </c>
      <c r="T256" s="92">
        <v>0</v>
      </c>
      <c r="U256" s="97">
        <v>0</v>
      </c>
    </row>
    <row r="257" spans="1:21">
      <c r="A257" s="96">
        <v>242</v>
      </c>
      <c r="B257" s="92">
        <v>1</v>
      </c>
      <c r="C257" s="92">
        <v>0</v>
      </c>
      <c r="D257" s="92">
        <v>0</v>
      </c>
      <c r="E257" s="92">
        <v>0</v>
      </c>
      <c r="F257" s="92">
        <v>0</v>
      </c>
      <c r="G257" s="92">
        <v>0</v>
      </c>
      <c r="H257" s="92">
        <v>0</v>
      </c>
      <c r="I257" s="92">
        <v>0</v>
      </c>
      <c r="J257" s="92">
        <v>0</v>
      </c>
      <c r="K257" s="92">
        <v>0</v>
      </c>
      <c r="L257" s="92">
        <v>0</v>
      </c>
      <c r="M257" s="92">
        <v>0</v>
      </c>
      <c r="N257" s="92">
        <v>0</v>
      </c>
      <c r="O257" s="92">
        <v>0</v>
      </c>
      <c r="P257" s="92">
        <v>0</v>
      </c>
      <c r="Q257" s="92">
        <v>0</v>
      </c>
      <c r="R257" s="92">
        <v>0</v>
      </c>
      <c r="S257" s="92">
        <v>0</v>
      </c>
      <c r="T257" s="92">
        <v>0</v>
      </c>
      <c r="U257" s="97">
        <v>0</v>
      </c>
    </row>
    <row r="258" spans="1:21">
      <c r="A258" s="96">
        <v>243</v>
      </c>
      <c r="B258" s="92">
        <v>1</v>
      </c>
      <c r="C258" s="92">
        <v>0</v>
      </c>
      <c r="D258" s="92">
        <v>0</v>
      </c>
      <c r="E258" s="92">
        <v>0</v>
      </c>
      <c r="F258" s="92">
        <v>0</v>
      </c>
      <c r="G258" s="92">
        <v>0</v>
      </c>
      <c r="H258" s="92">
        <v>0</v>
      </c>
      <c r="I258" s="92">
        <v>0</v>
      </c>
      <c r="J258" s="92">
        <v>0</v>
      </c>
      <c r="K258" s="92">
        <v>0</v>
      </c>
      <c r="L258" s="92">
        <v>0</v>
      </c>
      <c r="M258" s="92">
        <v>0</v>
      </c>
      <c r="N258" s="92">
        <v>0</v>
      </c>
      <c r="O258" s="92">
        <v>0</v>
      </c>
      <c r="P258" s="92">
        <v>0</v>
      </c>
      <c r="Q258" s="92">
        <v>0</v>
      </c>
      <c r="R258" s="92">
        <v>0</v>
      </c>
      <c r="S258" s="92">
        <v>0</v>
      </c>
      <c r="T258" s="92">
        <v>0</v>
      </c>
      <c r="U258" s="97">
        <v>0</v>
      </c>
    </row>
    <row r="259" spans="1:21">
      <c r="A259" s="96">
        <v>244</v>
      </c>
      <c r="B259" s="92">
        <v>1</v>
      </c>
      <c r="C259" s="92">
        <v>0</v>
      </c>
      <c r="D259" s="92">
        <v>0</v>
      </c>
      <c r="E259" s="92">
        <v>0</v>
      </c>
      <c r="F259" s="92">
        <v>0</v>
      </c>
      <c r="G259" s="92">
        <v>0</v>
      </c>
      <c r="H259" s="92">
        <v>0</v>
      </c>
      <c r="I259" s="92">
        <v>0</v>
      </c>
      <c r="J259" s="92">
        <v>0</v>
      </c>
      <c r="K259" s="92">
        <v>0</v>
      </c>
      <c r="L259" s="92">
        <v>0</v>
      </c>
      <c r="M259" s="92">
        <v>0</v>
      </c>
      <c r="N259" s="92">
        <v>0</v>
      </c>
      <c r="O259" s="92">
        <v>0</v>
      </c>
      <c r="P259" s="92">
        <v>0</v>
      </c>
      <c r="Q259" s="92">
        <v>0</v>
      </c>
      <c r="R259" s="92">
        <v>0</v>
      </c>
      <c r="S259" s="92">
        <v>0</v>
      </c>
      <c r="T259" s="92">
        <v>0</v>
      </c>
      <c r="U259" s="97">
        <v>0</v>
      </c>
    </row>
    <row r="260" spans="1:21">
      <c r="A260" s="96">
        <v>245</v>
      </c>
      <c r="B260" s="92">
        <v>1</v>
      </c>
      <c r="C260" s="92">
        <v>0</v>
      </c>
      <c r="D260" s="92">
        <v>0</v>
      </c>
      <c r="E260" s="92">
        <v>0</v>
      </c>
      <c r="F260" s="92">
        <v>0</v>
      </c>
      <c r="G260" s="92">
        <v>0</v>
      </c>
      <c r="H260" s="92">
        <v>0</v>
      </c>
      <c r="I260" s="92">
        <v>0</v>
      </c>
      <c r="J260" s="92">
        <v>0</v>
      </c>
      <c r="K260" s="92">
        <v>0</v>
      </c>
      <c r="L260" s="92">
        <v>0</v>
      </c>
      <c r="M260" s="92">
        <v>0</v>
      </c>
      <c r="N260" s="92">
        <v>0</v>
      </c>
      <c r="O260" s="92">
        <v>0</v>
      </c>
      <c r="P260" s="92">
        <v>0</v>
      </c>
      <c r="Q260" s="92">
        <v>0</v>
      </c>
      <c r="R260" s="92">
        <v>0</v>
      </c>
      <c r="S260" s="92">
        <v>0</v>
      </c>
      <c r="T260" s="92">
        <v>0</v>
      </c>
      <c r="U260" s="97">
        <v>0</v>
      </c>
    </row>
    <row r="261" spans="1:21">
      <c r="A261" s="96">
        <v>246</v>
      </c>
      <c r="B261" s="92">
        <v>1</v>
      </c>
      <c r="C261" s="92">
        <v>0</v>
      </c>
      <c r="D261" s="92">
        <v>0</v>
      </c>
      <c r="E261" s="92">
        <v>0</v>
      </c>
      <c r="F261" s="92">
        <v>0</v>
      </c>
      <c r="G261" s="92">
        <v>0</v>
      </c>
      <c r="H261" s="92">
        <v>0</v>
      </c>
      <c r="I261" s="92">
        <v>0</v>
      </c>
      <c r="J261" s="92">
        <v>0</v>
      </c>
      <c r="K261" s="92">
        <v>0</v>
      </c>
      <c r="L261" s="92">
        <v>0</v>
      </c>
      <c r="M261" s="92">
        <v>0</v>
      </c>
      <c r="N261" s="92">
        <v>0</v>
      </c>
      <c r="O261" s="92">
        <v>0</v>
      </c>
      <c r="P261" s="92">
        <v>0</v>
      </c>
      <c r="Q261" s="92">
        <v>0</v>
      </c>
      <c r="R261" s="92">
        <v>0</v>
      </c>
      <c r="S261" s="92">
        <v>0</v>
      </c>
      <c r="T261" s="92">
        <v>0</v>
      </c>
      <c r="U261" s="97">
        <v>0</v>
      </c>
    </row>
    <row r="262" spans="1:21">
      <c r="A262" s="96">
        <v>247</v>
      </c>
      <c r="B262" s="92">
        <v>1</v>
      </c>
      <c r="C262" s="92">
        <v>0</v>
      </c>
      <c r="D262" s="92">
        <v>0</v>
      </c>
      <c r="E262" s="92">
        <v>0</v>
      </c>
      <c r="F262" s="92">
        <v>0</v>
      </c>
      <c r="G262" s="92">
        <v>0</v>
      </c>
      <c r="H262" s="92">
        <v>0</v>
      </c>
      <c r="I262" s="92">
        <v>0</v>
      </c>
      <c r="J262" s="92">
        <v>0</v>
      </c>
      <c r="K262" s="92">
        <v>0</v>
      </c>
      <c r="L262" s="92">
        <v>0</v>
      </c>
      <c r="M262" s="92">
        <v>0</v>
      </c>
      <c r="N262" s="92">
        <v>0</v>
      </c>
      <c r="O262" s="92">
        <v>0</v>
      </c>
      <c r="P262" s="92">
        <v>0</v>
      </c>
      <c r="Q262" s="92">
        <v>0</v>
      </c>
      <c r="R262" s="92">
        <v>0</v>
      </c>
      <c r="S262" s="92">
        <v>0</v>
      </c>
      <c r="T262" s="92">
        <v>0</v>
      </c>
      <c r="U262" s="97">
        <v>0</v>
      </c>
    </row>
    <row r="263" spans="1:21">
      <c r="A263" s="96">
        <v>248</v>
      </c>
      <c r="B263" s="92">
        <v>1</v>
      </c>
      <c r="C263" s="92">
        <v>0</v>
      </c>
      <c r="D263" s="92">
        <v>0</v>
      </c>
      <c r="E263" s="92">
        <v>0</v>
      </c>
      <c r="F263" s="92">
        <v>0</v>
      </c>
      <c r="G263" s="92">
        <v>0</v>
      </c>
      <c r="H263" s="92">
        <v>0</v>
      </c>
      <c r="I263" s="92">
        <v>0</v>
      </c>
      <c r="J263" s="92">
        <v>0</v>
      </c>
      <c r="K263" s="92">
        <v>0</v>
      </c>
      <c r="L263" s="92">
        <v>0</v>
      </c>
      <c r="M263" s="92">
        <v>0</v>
      </c>
      <c r="N263" s="92">
        <v>0</v>
      </c>
      <c r="O263" s="92">
        <v>0</v>
      </c>
      <c r="P263" s="92">
        <v>0</v>
      </c>
      <c r="Q263" s="92">
        <v>0</v>
      </c>
      <c r="R263" s="92">
        <v>0</v>
      </c>
      <c r="S263" s="92">
        <v>0</v>
      </c>
      <c r="T263" s="92">
        <v>0</v>
      </c>
      <c r="U263" s="97">
        <v>0</v>
      </c>
    </row>
    <row r="264" spans="1:21">
      <c r="A264" s="96">
        <v>249</v>
      </c>
      <c r="B264" s="92">
        <v>1</v>
      </c>
      <c r="C264" s="92">
        <v>0</v>
      </c>
      <c r="D264" s="92">
        <v>0</v>
      </c>
      <c r="E264" s="92">
        <v>0</v>
      </c>
      <c r="F264" s="92">
        <v>0</v>
      </c>
      <c r="G264" s="92">
        <v>0</v>
      </c>
      <c r="H264" s="92">
        <v>0</v>
      </c>
      <c r="I264" s="92">
        <v>0</v>
      </c>
      <c r="J264" s="92">
        <v>0</v>
      </c>
      <c r="K264" s="92">
        <v>0</v>
      </c>
      <c r="L264" s="92">
        <v>0</v>
      </c>
      <c r="M264" s="92">
        <v>0</v>
      </c>
      <c r="N264" s="92">
        <v>0</v>
      </c>
      <c r="O264" s="92">
        <v>0</v>
      </c>
      <c r="P264" s="92">
        <v>0</v>
      </c>
      <c r="Q264" s="92">
        <v>0</v>
      </c>
      <c r="R264" s="92">
        <v>0</v>
      </c>
      <c r="S264" s="92">
        <v>0</v>
      </c>
      <c r="T264" s="92">
        <v>0</v>
      </c>
      <c r="U264" s="97">
        <v>0</v>
      </c>
    </row>
    <row r="265" spans="1:21">
      <c r="A265" s="96">
        <v>250</v>
      </c>
      <c r="B265" s="92">
        <v>1</v>
      </c>
      <c r="C265" s="92">
        <v>0</v>
      </c>
      <c r="D265" s="92">
        <v>0</v>
      </c>
      <c r="E265" s="92">
        <v>0</v>
      </c>
      <c r="F265" s="92">
        <v>0</v>
      </c>
      <c r="G265" s="92">
        <v>0</v>
      </c>
      <c r="H265" s="92">
        <v>0</v>
      </c>
      <c r="I265" s="92">
        <v>0</v>
      </c>
      <c r="J265" s="92">
        <v>0</v>
      </c>
      <c r="K265" s="92">
        <v>0</v>
      </c>
      <c r="L265" s="92">
        <v>0</v>
      </c>
      <c r="M265" s="92">
        <v>0</v>
      </c>
      <c r="N265" s="92">
        <v>0</v>
      </c>
      <c r="O265" s="92">
        <v>0</v>
      </c>
      <c r="P265" s="92">
        <v>0</v>
      </c>
      <c r="Q265" s="92">
        <v>0</v>
      </c>
      <c r="R265" s="92">
        <v>0</v>
      </c>
      <c r="S265" s="92">
        <v>0</v>
      </c>
      <c r="T265" s="92">
        <v>0</v>
      </c>
      <c r="U265" s="97">
        <v>0</v>
      </c>
    </row>
    <row r="266" spans="1:21">
      <c r="A266" s="96">
        <v>251</v>
      </c>
      <c r="B266" s="92">
        <v>1</v>
      </c>
      <c r="C266" s="92">
        <v>0</v>
      </c>
      <c r="D266" s="92">
        <v>0</v>
      </c>
      <c r="E266" s="92">
        <v>0</v>
      </c>
      <c r="F266" s="92">
        <v>0</v>
      </c>
      <c r="G266" s="92">
        <v>0</v>
      </c>
      <c r="H266" s="92">
        <v>0</v>
      </c>
      <c r="I266" s="92">
        <v>0</v>
      </c>
      <c r="J266" s="92">
        <v>0</v>
      </c>
      <c r="K266" s="92">
        <v>0</v>
      </c>
      <c r="L266" s="92">
        <v>0</v>
      </c>
      <c r="M266" s="92">
        <v>0</v>
      </c>
      <c r="N266" s="92">
        <v>0</v>
      </c>
      <c r="O266" s="92">
        <v>0</v>
      </c>
      <c r="P266" s="92">
        <v>0</v>
      </c>
      <c r="Q266" s="92">
        <v>0</v>
      </c>
      <c r="R266" s="92">
        <v>0</v>
      </c>
      <c r="S266" s="92">
        <v>0</v>
      </c>
      <c r="T266" s="92">
        <v>0</v>
      </c>
      <c r="U266" s="97">
        <v>0</v>
      </c>
    </row>
    <row r="267" spans="1:21">
      <c r="A267" s="96">
        <v>252</v>
      </c>
      <c r="B267" s="92">
        <v>1</v>
      </c>
      <c r="C267" s="92">
        <v>0</v>
      </c>
      <c r="D267" s="92">
        <v>0</v>
      </c>
      <c r="E267" s="92">
        <v>0</v>
      </c>
      <c r="F267" s="92">
        <v>0</v>
      </c>
      <c r="G267" s="92">
        <v>0</v>
      </c>
      <c r="H267" s="92">
        <v>0</v>
      </c>
      <c r="I267" s="92">
        <v>0</v>
      </c>
      <c r="J267" s="92">
        <v>0</v>
      </c>
      <c r="K267" s="92">
        <v>0</v>
      </c>
      <c r="L267" s="92">
        <v>0</v>
      </c>
      <c r="M267" s="92">
        <v>0</v>
      </c>
      <c r="N267" s="92">
        <v>0</v>
      </c>
      <c r="O267" s="92">
        <v>0</v>
      </c>
      <c r="P267" s="92">
        <v>0</v>
      </c>
      <c r="Q267" s="92">
        <v>0</v>
      </c>
      <c r="R267" s="92">
        <v>0</v>
      </c>
      <c r="S267" s="92">
        <v>0</v>
      </c>
      <c r="T267" s="92">
        <v>0</v>
      </c>
      <c r="U267" s="97">
        <v>0</v>
      </c>
    </row>
    <row r="268" spans="1:21">
      <c r="A268" s="96">
        <v>253</v>
      </c>
      <c r="B268" s="92">
        <v>1</v>
      </c>
      <c r="C268" s="92">
        <v>0</v>
      </c>
      <c r="D268" s="92">
        <v>0</v>
      </c>
      <c r="E268" s="92">
        <v>0</v>
      </c>
      <c r="F268" s="92">
        <v>0</v>
      </c>
      <c r="G268" s="92">
        <v>0</v>
      </c>
      <c r="H268" s="92">
        <v>0</v>
      </c>
      <c r="I268" s="92">
        <v>0</v>
      </c>
      <c r="J268" s="92">
        <v>0</v>
      </c>
      <c r="K268" s="92">
        <v>0</v>
      </c>
      <c r="L268" s="92">
        <v>0</v>
      </c>
      <c r="M268" s="92">
        <v>0</v>
      </c>
      <c r="N268" s="92">
        <v>0</v>
      </c>
      <c r="O268" s="92">
        <v>0</v>
      </c>
      <c r="P268" s="92">
        <v>0</v>
      </c>
      <c r="Q268" s="92">
        <v>0</v>
      </c>
      <c r="R268" s="92">
        <v>0</v>
      </c>
      <c r="S268" s="92">
        <v>0</v>
      </c>
      <c r="T268" s="92">
        <v>0</v>
      </c>
      <c r="U268" s="97">
        <v>0</v>
      </c>
    </row>
    <row r="269" spans="1:21">
      <c r="A269" s="96">
        <v>254</v>
      </c>
      <c r="B269" s="92">
        <v>1</v>
      </c>
      <c r="C269" s="92">
        <v>0</v>
      </c>
      <c r="D269" s="92">
        <v>0</v>
      </c>
      <c r="E269" s="92">
        <v>0</v>
      </c>
      <c r="F269" s="92">
        <v>0</v>
      </c>
      <c r="G269" s="92">
        <v>0</v>
      </c>
      <c r="H269" s="92">
        <v>0</v>
      </c>
      <c r="I269" s="92">
        <v>0</v>
      </c>
      <c r="J269" s="92">
        <v>0</v>
      </c>
      <c r="K269" s="92">
        <v>0</v>
      </c>
      <c r="L269" s="92">
        <v>0</v>
      </c>
      <c r="M269" s="92">
        <v>0</v>
      </c>
      <c r="N269" s="92">
        <v>0</v>
      </c>
      <c r="O269" s="92">
        <v>0</v>
      </c>
      <c r="P269" s="92">
        <v>0</v>
      </c>
      <c r="Q269" s="92">
        <v>0</v>
      </c>
      <c r="R269" s="92">
        <v>0</v>
      </c>
      <c r="S269" s="92">
        <v>0</v>
      </c>
      <c r="T269" s="92">
        <v>0</v>
      </c>
      <c r="U269" s="97">
        <v>0</v>
      </c>
    </row>
    <row r="270" spans="1:21">
      <c r="A270" s="96">
        <v>255</v>
      </c>
      <c r="B270" s="92">
        <v>1</v>
      </c>
      <c r="C270" s="92">
        <v>0</v>
      </c>
      <c r="D270" s="92">
        <v>0</v>
      </c>
      <c r="E270" s="92">
        <v>0</v>
      </c>
      <c r="F270" s="92">
        <v>0</v>
      </c>
      <c r="G270" s="92">
        <v>0</v>
      </c>
      <c r="H270" s="92">
        <v>0</v>
      </c>
      <c r="I270" s="92">
        <v>0</v>
      </c>
      <c r="J270" s="92">
        <v>0</v>
      </c>
      <c r="K270" s="92">
        <v>0</v>
      </c>
      <c r="L270" s="92">
        <v>0</v>
      </c>
      <c r="M270" s="92">
        <v>0</v>
      </c>
      <c r="N270" s="92">
        <v>0</v>
      </c>
      <c r="O270" s="92">
        <v>0</v>
      </c>
      <c r="P270" s="92">
        <v>0</v>
      </c>
      <c r="Q270" s="92">
        <v>0</v>
      </c>
      <c r="R270" s="92">
        <v>0</v>
      </c>
      <c r="S270" s="92">
        <v>0</v>
      </c>
      <c r="T270" s="92">
        <v>0</v>
      </c>
      <c r="U270" s="97">
        <v>0</v>
      </c>
    </row>
    <row r="271" spans="1:21">
      <c r="A271" s="96">
        <v>256</v>
      </c>
      <c r="B271" s="92">
        <v>1</v>
      </c>
      <c r="C271" s="92">
        <v>0</v>
      </c>
      <c r="D271" s="92">
        <v>0</v>
      </c>
      <c r="E271" s="92">
        <v>0</v>
      </c>
      <c r="F271" s="92">
        <v>0</v>
      </c>
      <c r="G271" s="92">
        <v>0</v>
      </c>
      <c r="H271" s="92">
        <v>0</v>
      </c>
      <c r="I271" s="92">
        <v>0</v>
      </c>
      <c r="J271" s="92">
        <v>0</v>
      </c>
      <c r="K271" s="92">
        <v>0</v>
      </c>
      <c r="L271" s="92">
        <v>0</v>
      </c>
      <c r="M271" s="92">
        <v>0</v>
      </c>
      <c r="N271" s="92">
        <v>0</v>
      </c>
      <c r="O271" s="92">
        <v>0</v>
      </c>
      <c r="P271" s="92">
        <v>0</v>
      </c>
      <c r="Q271" s="92">
        <v>0</v>
      </c>
      <c r="R271" s="92">
        <v>0</v>
      </c>
      <c r="S271" s="92">
        <v>0</v>
      </c>
      <c r="T271" s="92">
        <v>0</v>
      </c>
      <c r="U271" s="97">
        <v>0</v>
      </c>
    </row>
    <row r="272" spans="1:21">
      <c r="A272" s="96">
        <v>257</v>
      </c>
      <c r="B272" s="92">
        <v>1</v>
      </c>
      <c r="C272" s="92">
        <v>0</v>
      </c>
      <c r="D272" s="92">
        <v>0</v>
      </c>
      <c r="E272" s="92">
        <v>0</v>
      </c>
      <c r="F272" s="92">
        <v>0</v>
      </c>
      <c r="G272" s="92">
        <v>0</v>
      </c>
      <c r="H272" s="92">
        <v>0</v>
      </c>
      <c r="I272" s="92">
        <v>0</v>
      </c>
      <c r="J272" s="92">
        <v>0</v>
      </c>
      <c r="K272" s="92">
        <v>0</v>
      </c>
      <c r="L272" s="92">
        <v>0</v>
      </c>
      <c r="M272" s="92">
        <v>0</v>
      </c>
      <c r="N272" s="92">
        <v>0</v>
      </c>
      <c r="O272" s="92">
        <v>0</v>
      </c>
      <c r="P272" s="92">
        <v>0</v>
      </c>
      <c r="Q272" s="92">
        <v>0</v>
      </c>
      <c r="R272" s="92">
        <v>0</v>
      </c>
      <c r="S272" s="92">
        <v>0</v>
      </c>
      <c r="T272" s="92">
        <v>0</v>
      </c>
      <c r="U272" s="97">
        <v>0</v>
      </c>
    </row>
    <row r="273" spans="1:21">
      <c r="A273" s="96">
        <v>258</v>
      </c>
      <c r="B273" s="92">
        <v>1</v>
      </c>
      <c r="C273" s="92">
        <v>0</v>
      </c>
      <c r="D273" s="92">
        <v>0</v>
      </c>
      <c r="E273" s="92">
        <v>0</v>
      </c>
      <c r="F273" s="92">
        <v>0</v>
      </c>
      <c r="G273" s="92">
        <v>0</v>
      </c>
      <c r="H273" s="92">
        <v>0</v>
      </c>
      <c r="I273" s="92">
        <v>0</v>
      </c>
      <c r="J273" s="92">
        <v>0</v>
      </c>
      <c r="K273" s="92">
        <v>0</v>
      </c>
      <c r="L273" s="92">
        <v>0</v>
      </c>
      <c r="M273" s="92">
        <v>0</v>
      </c>
      <c r="N273" s="92">
        <v>0</v>
      </c>
      <c r="O273" s="92">
        <v>0</v>
      </c>
      <c r="P273" s="92">
        <v>0</v>
      </c>
      <c r="Q273" s="92">
        <v>0</v>
      </c>
      <c r="R273" s="92">
        <v>0</v>
      </c>
      <c r="S273" s="92">
        <v>0</v>
      </c>
      <c r="T273" s="92">
        <v>0</v>
      </c>
      <c r="U273" s="97">
        <v>0</v>
      </c>
    </row>
    <row r="274" spans="1:21">
      <c r="A274" s="96">
        <v>259</v>
      </c>
      <c r="B274" s="92">
        <v>1</v>
      </c>
      <c r="C274" s="92">
        <v>0</v>
      </c>
      <c r="D274" s="92">
        <v>0</v>
      </c>
      <c r="E274" s="92">
        <v>0</v>
      </c>
      <c r="F274" s="92">
        <v>0</v>
      </c>
      <c r="G274" s="92">
        <v>0</v>
      </c>
      <c r="H274" s="92">
        <v>0</v>
      </c>
      <c r="I274" s="92">
        <v>0</v>
      </c>
      <c r="J274" s="92">
        <v>0</v>
      </c>
      <c r="K274" s="92">
        <v>0</v>
      </c>
      <c r="L274" s="92">
        <v>0</v>
      </c>
      <c r="M274" s="92">
        <v>0</v>
      </c>
      <c r="N274" s="92">
        <v>0</v>
      </c>
      <c r="O274" s="92">
        <v>0</v>
      </c>
      <c r="P274" s="92">
        <v>0</v>
      </c>
      <c r="Q274" s="92">
        <v>0</v>
      </c>
      <c r="R274" s="92">
        <v>0</v>
      </c>
      <c r="S274" s="92">
        <v>0</v>
      </c>
      <c r="T274" s="92">
        <v>0</v>
      </c>
      <c r="U274" s="97">
        <v>0</v>
      </c>
    </row>
    <row r="275" spans="1:21">
      <c r="A275" s="96">
        <v>260</v>
      </c>
      <c r="B275" s="92">
        <v>1</v>
      </c>
      <c r="C275" s="92">
        <v>0</v>
      </c>
      <c r="D275" s="92">
        <v>0</v>
      </c>
      <c r="E275" s="92">
        <v>0</v>
      </c>
      <c r="F275" s="92">
        <v>0</v>
      </c>
      <c r="G275" s="92">
        <v>0</v>
      </c>
      <c r="H275" s="92">
        <v>0</v>
      </c>
      <c r="I275" s="92">
        <v>0</v>
      </c>
      <c r="J275" s="92">
        <v>0</v>
      </c>
      <c r="K275" s="92">
        <v>0</v>
      </c>
      <c r="L275" s="92">
        <v>0</v>
      </c>
      <c r="M275" s="92">
        <v>0</v>
      </c>
      <c r="N275" s="92">
        <v>0</v>
      </c>
      <c r="O275" s="92">
        <v>0</v>
      </c>
      <c r="P275" s="92">
        <v>0</v>
      </c>
      <c r="Q275" s="92">
        <v>0</v>
      </c>
      <c r="R275" s="92">
        <v>0</v>
      </c>
      <c r="S275" s="92">
        <v>0</v>
      </c>
      <c r="T275" s="92">
        <v>0</v>
      </c>
      <c r="U275" s="97">
        <v>0</v>
      </c>
    </row>
    <row r="276" spans="1:21">
      <c r="A276" s="96">
        <v>261</v>
      </c>
      <c r="B276" s="92">
        <v>1</v>
      </c>
      <c r="C276" s="92">
        <v>0</v>
      </c>
      <c r="D276" s="92">
        <v>0</v>
      </c>
      <c r="E276" s="92">
        <v>0</v>
      </c>
      <c r="F276" s="92">
        <v>0</v>
      </c>
      <c r="G276" s="92">
        <v>0</v>
      </c>
      <c r="H276" s="92">
        <v>0</v>
      </c>
      <c r="I276" s="92">
        <v>0</v>
      </c>
      <c r="J276" s="92">
        <v>0</v>
      </c>
      <c r="K276" s="92">
        <v>0</v>
      </c>
      <c r="L276" s="92">
        <v>0</v>
      </c>
      <c r="M276" s="92">
        <v>0</v>
      </c>
      <c r="N276" s="92">
        <v>0</v>
      </c>
      <c r="O276" s="92">
        <v>0</v>
      </c>
      <c r="P276" s="92">
        <v>0</v>
      </c>
      <c r="Q276" s="92">
        <v>0</v>
      </c>
      <c r="R276" s="92">
        <v>0</v>
      </c>
      <c r="S276" s="92">
        <v>0</v>
      </c>
      <c r="T276" s="92">
        <v>0</v>
      </c>
      <c r="U276" s="97">
        <v>0</v>
      </c>
    </row>
    <row r="277" spans="1:21">
      <c r="A277" s="96">
        <v>262</v>
      </c>
      <c r="B277" s="92">
        <v>1</v>
      </c>
      <c r="C277" s="92">
        <v>0</v>
      </c>
      <c r="D277" s="92">
        <v>0</v>
      </c>
      <c r="E277" s="92">
        <v>0</v>
      </c>
      <c r="F277" s="92">
        <v>0</v>
      </c>
      <c r="G277" s="92">
        <v>0</v>
      </c>
      <c r="H277" s="92">
        <v>0</v>
      </c>
      <c r="I277" s="92">
        <v>0</v>
      </c>
      <c r="J277" s="92">
        <v>0</v>
      </c>
      <c r="K277" s="92">
        <v>0</v>
      </c>
      <c r="L277" s="92">
        <v>0</v>
      </c>
      <c r="M277" s="92">
        <v>0</v>
      </c>
      <c r="N277" s="92">
        <v>0</v>
      </c>
      <c r="O277" s="92">
        <v>0</v>
      </c>
      <c r="P277" s="92">
        <v>0</v>
      </c>
      <c r="Q277" s="92">
        <v>0</v>
      </c>
      <c r="R277" s="92">
        <v>0</v>
      </c>
      <c r="S277" s="92">
        <v>0</v>
      </c>
      <c r="T277" s="92">
        <v>0</v>
      </c>
      <c r="U277" s="97">
        <v>0</v>
      </c>
    </row>
    <row r="278" spans="1:21">
      <c r="A278" s="96">
        <v>263</v>
      </c>
      <c r="B278" s="92">
        <v>1</v>
      </c>
      <c r="C278" s="92">
        <v>0</v>
      </c>
      <c r="D278" s="92">
        <v>0</v>
      </c>
      <c r="E278" s="92">
        <v>0</v>
      </c>
      <c r="F278" s="92">
        <v>0</v>
      </c>
      <c r="G278" s="92">
        <v>0</v>
      </c>
      <c r="H278" s="92">
        <v>0</v>
      </c>
      <c r="I278" s="92">
        <v>0</v>
      </c>
      <c r="J278" s="92">
        <v>0</v>
      </c>
      <c r="K278" s="92">
        <v>0</v>
      </c>
      <c r="L278" s="92">
        <v>0</v>
      </c>
      <c r="M278" s="92">
        <v>0</v>
      </c>
      <c r="N278" s="92">
        <v>0</v>
      </c>
      <c r="O278" s="92">
        <v>0</v>
      </c>
      <c r="P278" s="92">
        <v>0</v>
      </c>
      <c r="Q278" s="92">
        <v>0</v>
      </c>
      <c r="R278" s="92">
        <v>0</v>
      </c>
      <c r="S278" s="92">
        <v>0</v>
      </c>
      <c r="T278" s="92">
        <v>0</v>
      </c>
      <c r="U278" s="97">
        <v>0</v>
      </c>
    </row>
    <row r="279" spans="1:21">
      <c r="A279" s="96">
        <v>264</v>
      </c>
      <c r="B279" s="92">
        <v>1</v>
      </c>
      <c r="C279" s="92">
        <v>0</v>
      </c>
      <c r="D279" s="92">
        <v>0</v>
      </c>
      <c r="E279" s="92">
        <v>0</v>
      </c>
      <c r="F279" s="92">
        <v>0</v>
      </c>
      <c r="G279" s="92">
        <v>0</v>
      </c>
      <c r="H279" s="92">
        <v>0</v>
      </c>
      <c r="I279" s="92">
        <v>0</v>
      </c>
      <c r="J279" s="92">
        <v>0</v>
      </c>
      <c r="K279" s="92">
        <v>0</v>
      </c>
      <c r="L279" s="92">
        <v>0</v>
      </c>
      <c r="M279" s="92">
        <v>0</v>
      </c>
      <c r="N279" s="92">
        <v>0</v>
      </c>
      <c r="O279" s="92">
        <v>0</v>
      </c>
      <c r="P279" s="92">
        <v>0</v>
      </c>
      <c r="Q279" s="92">
        <v>0</v>
      </c>
      <c r="R279" s="92">
        <v>0</v>
      </c>
      <c r="S279" s="92">
        <v>0</v>
      </c>
      <c r="T279" s="92">
        <v>0</v>
      </c>
      <c r="U279" s="97">
        <v>0</v>
      </c>
    </row>
    <row r="280" spans="1:21">
      <c r="A280" s="96">
        <v>265</v>
      </c>
      <c r="B280" s="92">
        <v>1</v>
      </c>
      <c r="C280" s="92">
        <v>0</v>
      </c>
      <c r="D280" s="92">
        <v>0</v>
      </c>
      <c r="E280" s="92">
        <v>0</v>
      </c>
      <c r="F280" s="92">
        <v>0</v>
      </c>
      <c r="G280" s="92">
        <v>0</v>
      </c>
      <c r="H280" s="92">
        <v>0</v>
      </c>
      <c r="I280" s="92">
        <v>0</v>
      </c>
      <c r="J280" s="92">
        <v>0</v>
      </c>
      <c r="K280" s="92">
        <v>0</v>
      </c>
      <c r="L280" s="92">
        <v>0</v>
      </c>
      <c r="M280" s="92">
        <v>0</v>
      </c>
      <c r="N280" s="92">
        <v>0</v>
      </c>
      <c r="O280" s="92">
        <v>0</v>
      </c>
      <c r="P280" s="92">
        <v>0</v>
      </c>
      <c r="Q280" s="92">
        <v>0</v>
      </c>
      <c r="R280" s="92">
        <v>0</v>
      </c>
      <c r="S280" s="92">
        <v>0</v>
      </c>
      <c r="T280" s="92">
        <v>0</v>
      </c>
      <c r="U280" s="97">
        <v>0</v>
      </c>
    </row>
    <row r="281" spans="1:21">
      <c r="A281" s="96">
        <v>266</v>
      </c>
      <c r="B281" s="92">
        <v>1</v>
      </c>
      <c r="C281" s="92">
        <v>0</v>
      </c>
      <c r="D281" s="92">
        <v>0</v>
      </c>
      <c r="E281" s="92">
        <v>0</v>
      </c>
      <c r="F281" s="92">
        <v>0</v>
      </c>
      <c r="G281" s="92">
        <v>0</v>
      </c>
      <c r="H281" s="92">
        <v>0</v>
      </c>
      <c r="I281" s="92">
        <v>0</v>
      </c>
      <c r="J281" s="92">
        <v>0</v>
      </c>
      <c r="K281" s="92">
        <v>0</v>
      </c>
      <c r="L281" s="92">
        <v>0</v>
      </c>
      <c r="M281" s="92">
        <v>0</v>
      </c>
      <c r="N281" s="92">
        <v>0</v>
      </c>
      <c r="O281" s="92">
        <v>0</v>
      </c>
      <c r="P281" s="92">
        <v>0</v>
      </c>
      <c r="Q281" s="92">
        <v>0</v>
      </c>
      <c r="R281" s="92">
        <v>0</v>
      </c>
      <c r="S281" s="92">
        <v>0</v>
      </c>
      <c r="T281" s="92">
        <v>0</v>
      </c>
      <c r="U281" s="97">
        <v>0</v>
      </c>
    </row>
    <row r="282" spans="1:21">
      <c r="A282" s="96">
        <v>267</v>
      </c>
      <c r="B282" s="92">
        <v>1</v>
      </c>
      <c r="C282" s="92">
        <v>0</v>
      </c>
      <c r="D282" s="92">
        <v>0</v>
      </c>
      <c r="E282" s="92">
        <v>0</v>
      </c>
      <c r="F282" s="92">
        <v>0</v>
      </c>
      <c r="G282" s="92">
        <v>0</v>
      </c>
      <c r="H282" s="92">
        <v>0</v>
      </c>
      <c r="I282" s="92">
        <v>0</v>
      </c>
      <c r="J282" s="92">
        <v>0</v>
      </c>
      <c r="K282" s="92">
        <v>0</v>
      </c>
      <c r="L282" s="92">
        <v>0</v>
      </c>
      <c r="M282" s="92">
        <v>0</v>
      </c>
      <c r="N282" s="92">
        <v>0</v>
      </c>
      <c r="O282" s="92">
        <v>0</v>
      </c>
      <c r="P282" s="92">
        <v>0</v>
      </c>
      <c r="Q282" s="92">
        <v>0</v>
      </c>
      <c r="R282" s="92">
        <v>0</v>
      </c>
      <c r="S282" s="92">
        <v>0</v>
      </c>
      <c r="T282" s="92">
        <v>0</v>
      </c>
      <c r="U282" s="97">
        <v>0</v>
      </c>
    </row>
    <row r="283" spans="1:21">
      <c r="A283" s="96">
        <v>268</v>
      </c>
      <c r="B283" s="92">
        <v>1</v>
      </c>
      <c r="C283" s="92">
        <v>0</v>
      </c>
      <c r="D283" s="92">
        <v>0</v>
      </c>
      <c r="E283" s="92">
        <v>0</v>
      </c>
      <c r="F283" s="92">
        <v>0</v>
      </c>
      <c r="G283" s="92">
        <v>0</v>
      </c>
      <c r="H283" s="92">
        <v>0</v>
      </c>
      <c r="I283" s="92">
        <v>0</v>
      </c>
      <c r="J283" s="92">
        <v>0</v>
      </c>
      <c r="K283" s="92">
        <v>0</v>
      </c>
      <c r="L283" s="92">
        <v>0</v>
      </c>
      <c r="M283" s="92">
        <v>0</v>
      </c>
      <c r="N283" s="92">
        <v>0</v>
      </c>
      <c r="O283" s="92">
        <v>0</v>
      </c>
      <c r="P283" s="92">
        <v>0</v>
      </c>
      <c r="Q283" s="92">
        <v>0</v>
      </c>
      <c r="R283" s="92">
        <v>0</v>
      </c>
      <c r="S283" s="92">
        <v>0</v>
      </c>
      <c r="T283" s="92">
        <v>0</v>
      </c>
      <c r="U283" s="97">
        <v>0</v>
      </c>
    </row>
    <row r="284" spans="1:21">
      <c r="A284" s="96">
        <v>269</v>
      </c>
      <c r="B284" s="92">
        <v>1</v>
      </c>
      <c r="C284" s="92">
        <v>0</v>
      </c>
      <c r="D284" s="92">
        <v>0</v>
      </c>
      <c r="E284" s="92">
        <v>0</v>
      </c>
      <c r="F284" s="92">
        <v>0</v>
      </c>
      <c r="G284" s="92">
        <v>0</v>
      </c>
      <c r="H284" s="92">
        <v>0</v>
      </c>
      <c r="I284" s="92">
        <v>0</v>
      </c>
      <c r="J284" s="92">
        <v>0</v>
      </c>
      <c r="K284" s="92">
        <v>0</v>
      </c>
      <c r="L284" s="92">
        <v>0</v>
      </c>
      <c r="M284" s="92">
        <v>0</v>
      </c>
      <c r="N284" s="92">
        <v>0</v>
      </c>
      <c r="O284" s="92">
        <v>0</v>
      </c>
      <c r="P284" s="92">
        <v>0</v>
      </c>
      <c r="Q284" s="92">
        <v>0</v>
      </c>
      <c r="R284" s="92">
        <v>0</v>
      </c>
      <c r="S284" s="92">
        <v>0</v>
      </c>
      <c r="T284" s="92">
        <v>0</v>
      </c>
      <c r="U284" s="97">
        <v>0</v>
      </c>
    </row>
    <row r="285" spans="1:21">
      <c r="A285" s="96">
        <v>270</v>
      </c>
      <c r="B285" s="92">
        <v>1</v>
      </c>
      <c r="C285" s="92">
        <v>0</v>
      </c>
      <c r="D285" s="92">
        <v>0</v>
      </c>
      <c r="E285" s="92">
        <v>0</v>
      </c>
      <c r="F285" s="92">
        <v>0</v>
      </c>
      <c r="G285" s="92">
        <v>0</v>
      </c>
      <c r="H285" s="92">
        <v>0</v>
      </c>
      <c r="I285" s="92">
        <v>0</v>
      </c>
      <c r="J285" s="92">
        <v>0</v>
      </c>
      <c r="K285" s="92">
        <v>0</v>
      </c>
      <c r="L285" s="92">
        <v>0</v>
      </c>
      <c r="M285" s="92">
        <v>0</v>
      </c>
      <c r="N285" s="92">
        <v>0</v>
      </c>
      <c r="O285" s="92">
        <v>0</v>
      </c>
      <c r="P285" s="92">
        <v>0</v>
      </c>
      <c r="Q285" s="92">
        <v>0</v>
      </c>
      <c r="R285" s="92">
        <v>0</v>
      </c>
      <c r="S285" s="92">
        <v>0</v>
      </c>
      <c r="T285" s="92">
        <v>0</v>
      </c>
      <c r="U285" s="97">
        <v>0</v>
      </c>
    </row>
    <row r="286" spans="1:21">
      <c r="A286" s="96">
        <v>271</v>
      </c>
      <c r="B286" s="92">
        <v>1</v>
      </c>
      <c r="C286" s="92">
        <v>0</v>
      </c>
      <c r="D286" s="92">
        <v>0</v>
      </c>
      <c r="E286" s="92">
        <v>0</v>
      </c>
      <c r="F286" s="92">
        <v>0</v>
      </c>
      <c r="G286" s="92">
        <v>0</v>
      </c>
      <c r="H286" s="92">
        <v>0</v>
      </c>
      <c r="I286" s="92">
        <v>0</v>
      </c>
      <c r="J286" s="92">
        <v>0</v>
      </c>
      <c r="K286" s="92">
        <v>0</v>
      </c>
      <c r="L286" s="92">
        <v>0</v>
      </c>
      <c r="M286" s="92">
        <v>0</v>
      </c>
      <c r="N286" s="92">
        <v>0</v>
      </c>
      <c r="O286" s="92">
        <v>0</v>
      </c>
      <c r="P286" s="92">
        <v>0</v>
      </c>
      <c r="Q286" s="92">
        <v>0</v>
      </c>
      <c r="R286" s="92">
        <v>0</v>
      </c>
      <c r="S286" s="92">
        <v>0</v>
      </c>
      <c r="T286" s="92">
        <v>0</v>
      </c>
      <c r="U286" s="97">
        <v>0</v>
      </c>
    </row>
    <row r="287" spans="1:21">
      <c r="A287" s="96">
        <v>272</v>
      </c>
      <c r="B287" s="92">
        <v>1</v>
      </c>
      <c r="C287" s="92">
        <v>0</v>
      </c>
      <c r="D287" s="92">
        <v>0</v>
      </c>
      <c r="E287" s="92">
        <v>0</v>
      </c>
      <c r="F287" s="92">
        <v>0</v>
      </c>
      <c r="G287" s="92">
        <v>0</v>
      </c>
      <c r="H287" s="92">
        <v>0</v>
      </c>
      <c r="I287" s="92">
        <v>0</v>
      </c>
      <c r="J287" s="92">
        <v>0</v>
      </c>
      <c r="K287" s="92">
        <v>0</v>
      </c>
      <c r="L287" s="92">
        <v>0</v>
      </c>
      <c r="M287" s="92">
        <v>0</v>
      </c>
      <c r="N287" s="92">
        <v>0</v>
      </c>
      <c r="O287" s="92">
        <v>0</v>
      </c>
      <c r="P287" s="92">
        <v>0</v>
      </c>
      <c r="Q287" s="92">
        <v>0</v>
      </c>
      <c r="R287" s="92">
        <v>0</v>
      </c>
      <c r="S287" s="92">
        <v>0</v>
      </c>
      <c r="T287" s="92">
        <v>0</v>
      </c>
      <c r="U287" s="97">
        <v>0</v>
      </c>
    </row>
    <row r="288" spans="1:21">
      <c r="A288" s="96">
        <v>273</v>
      </c>
      <c r="B288" s="92">
        <v>1</v>
      </c>
      <c r="C288" s="92">
        <v>0</v>
      </c>
      <c r="D288" s="92">
        <v>0</v>
      </c>
      <c r="E288" s="92">
        <v>0</v>
      </c>
      <c r="F288" s="92">
        <v>0</v>
      </c>
      <c r="G288" s="92">
        <v>0</v>
      </c>
      <c r="H288" s="92">
        <v>0</v>
      </c>
      <c r="I288" s="92">
        <v>0</v>
      </c>
      <c r="J288" s="92">
        <v>0</v>
      </c>
      <c r="K288" s="92">
        <v>0</v>
      </c>
      <c r="L288" s="92">
        <v>0</v>
      </c>
      <c r="M288" s="92">
        <v>0</v>
      </c>
      <c r="N288" s="92">
        <v>0</v>
      </c>
      <c r="O288" s="92">
        <v>0</v>
      </c>
      <c r="P288" s="92">
        <v>0</v>
      </c>
      <c r="Q288" s="92">
        <v>0</v>
      </c>
      <c r="R288" s="92">
        <v>0</v>
      </c>
      <c r="S288" s="92">
        <v>0</v>
      </c>
      <c r="T288" s="92">
        <v>0</v>
      </c>
      <c r="U288" s="97">
        <v>0</v>
      </c>
    </row>
    <row r="289" spans="1:21">
      <c r="A289" s="96">
        <v>274</v>
      </c>
      <c r="B289" s="92">
        <v>1</v>
      </c>
      <c r="C289" s="92">
        <v>0</v>
      </c>
      <c r="D289" s="92">
        <v>0</v>
      </c>
      <c r="E289" s="92">
        <v>0</v>
      </c>
      <c r="F289" s="92">
        <v>0</v>
      </c>
      <c r="G289" s="92">
        <v>0</v>
      </c>
      <c r="H289" s="92">
        <v>0</v>
      </c>
      <c r="I289" s="92">
        <v>0</v>
      </c>
      <c r="J289" s="92">
        <v>0</v>
      </c>
      <c r="K289" s="92">
        <v>0</v>
      </c>
      <c r="L289" s="92">
        <v>0</v>
      </c>
      <c r="M289" s="92">
        <v>0</v>
      </c>
      <c r="N289" s="92">
        <v>0</v>
      </c>
      <c r="O289" s="92">
        <v>0</v>
      </c>
      <c r="P289" s="92">
        <v>0</v>
      </c>
      <c r="Q289" s="92">
        <v>0</v>
      </c>
      <c r="R289" s="92">
        <v>0</v>
      </c>
      <c r="S289" s="92">
        <v>0</v>
      </c>
      <c r="T289" s="92">
        <v>0</v>
      </c>
      <c r="U289" s="97">
        <v>0</v>
      </c>
    </row>
    <row r="290" spans="1:21">
      <c r="A290" s="96">
        <v>275</v>
      </c>
      <c r="B290" s="92">
        <v>1</v>
      </c>
      <c r="C290" s="92">
        <v>0</v>
      </c>
      <c r="D290" s="92">
        <v>0</v>
      </c>
      <c r="E290" s="92">
        <v>0</v>
      </c>
      <c r="F290" s="92">
        <v>0</v>
      </c>
      <c r="G290" s="92">
        <v>0</v>
      </c>
      <c r="H290" s="92">
        <v>0</v>
      </c>
      <c r="I290" s="92">
        <v>0</v>
      </c>
      <c r="J290" s="92">
        <v>0</v>
      </c>
      <c r="K290" s="92">
        <v>0</v>
      </c>
      <c r="L290" s="92">
        <v>0</v>
      </c>
      <c r="M290" s="92">
        <v>0</v>
      </c>
      <c r="N290" s="92">
        <v>0</v>
      </c>
      <c r="O290" s="92">
        <v>0</v>
      </c>
      <c r="P290" s="92">
        <v>0</v>
      </c>
      <c r="Q290" s="92">
        <v>0</v>
      </c>
      <c r="R290" s="92">
        <v>0</v>
      </c>
      <c r="S290" s="92">
        <v>0</v>
      </c>
      <c r="T290" s="92">
        <v>0</v>
      </c>
      <c r="U290" s="97">
        <v>0</v>
      </c>
    </row>
    <row r="291" spans="1:21">
      <c r="A291" s="96">
        <v>276</v>
      </c>
      <c r="B291" s="92">
        <v>1</v>
      </c>
      <c r="C291" s="92">
        <v>0</v>
      </c>
      <c r="D291" s="92">
        <v>0</v>
      </c>
      <c r="E291" s="92">
        <v>0</v>
      </c>
      <c r="F291" s="92">
        <v>0</v>
      </c>
      <c r="G291" s="92">
        <v>0</v>
      </c>
      <c r="H291" s="92">
        <v>0</v>
      </c>
      <c r="I291" s="92">
        <v>0</v>
      </c>
      <c r="J291" s="92">
        <v>0</v>
      </c>
      <c r="K291" s="92">
        <v>0</v>
      </c>
      <c r="L291" s="92">
        <v>0</v>
      </c>
      <c r="M291" s="92">
        <v>0</v>
      </c>
      <c r="N291" s="92">
        <v>0</v>
      </c>
      <c r="O291" s="92">
        <v>0</v>
      </c>
      <c r="P291" s="92">
        <v>0</v>
      </c>
      <c r="Q291" s="92">
        <v>0</v>
      </c>
      <c r="R291" s="92">
        <v>0</v>
      </c>
      <c r="S291" s="92">
        <v>0</v>
      </c>
      <c r="T291" s="92">
        <v>0</v>
      </c>
      <c r="U291" s="97">
        <v>0</v>
      </c>
    </row>
    <row r="292" spans="1:21">
      <c r="A292" s="96">
        <v>277</v>
      </c>
      <c r="B292" s="92">
        <v>1</v>
      </c>
      <c r="C292" s="92">
        <v>0</v>
      </c>
      <c r="D292" s="92">
        <v>0</v>
      </c>
      <c r="E292" s="92">
        <v>0</v>
      </c>
      <c r="F292" s="92">
        <v>0</v>
      </c>
      <c r="G292" s="92">
        <v>0</v>
      </c>
      <c r="H292" s="92">
        <v>0</v>
      </c>
      <c r="I292" s="92">
        <v>0</v>
      </c>
      <c r="J292" s="92">
        <v>0</v>
      </c>
      <c r="K292" s="92">
        <v>0</v>
      </c>
      <c r="L292" s="92">
        <v>0</v>
      </c>
      <c r="M292" s="92">
        <v>0</v>
      </c>
      <c r="N292" s="92">
        <v>0</v>
      </c>
      <c r="O292" s="92">
        <v>0</v>
      </c>
      <c r="P292" s="92">
        <v>0</v>
      </c>
      <c r="Q292" s="92">
        <v>0</v>
      </c>
      <c r="R292" s="92">
        <v>0</v>
      </c>
      <c r="S292" s="92">
        <v>0</v>
      </c>
      <c r="T292" s="92">
        <v>0</v>
      </c>
      <c r="U292" s="97">
        <v>0</v>
      </c>
    </row>
    <row r="293" spans="1:21">
      <c r="A293" s="96">
        <v>278</v>
      </c>
      <c r="B293" s="92">
        <v>1</v>
      </c>
      <c r="C293" s="92">
        <v>0</v>
      </c>
      <c r="D293" s="92">
        <v>0</v>
      </c>
      <c r="E293" s="92">
        <v>0</v>
      </c>
      <c r="F293" s="92">
        <v>0</v>
      </c>
      <c r="G293" s="92">
        <v>0</v>
      </c>
      <c r="H293" s="92">
        <v>0</v>
      </c>
      <c r="I293" s="92">
        <v>0</v>
      </c>
      <c r="J293" s="92">
        <v>0</v>
      </c>
      <c r="K293" s="92">
        <v>0</v>
      </c>
      <c r="L293" s="92">
        <v>0</v>
      </c>
      <c r="M293" s="92">
        <v>0</v>
      </c>
      <c r="N293" s="92">
        <v>0</v>
      </c>
      <c r="O293" s="92">
        <v>0</v>
      </c>
      <c r="P293" s="92">
        <v>0</v>
      </c>
      <c r="Q293" s="92">
        <v>0</v>
      </c>
      <c r="R293" s="92">
        <v>0</v>
      </c>
      <c r="S293" s="92">
        <v>0</v>
      </c>
      <c r="T293" s="92">
        <v>0</v>
      </c>
      <c r="U293" s="97">
        <v>0</v>
      </c>
    </row>
    <row r="294" spans="1:21">
      <c r="A294" s="96">
        <v>279</v>
      </c>
      <c r="B294" s="92">
        <v>1</v>
      </c>
      <c r="C294" s="92">
        <v>0</v>
      </c>
      <c r="D294" s="92">
        <v>0</v>
      </c>
      <c r="E294" s="92">
        <v>0</v>
      </c>
      <c r="F294" s="92">
        <v>0</v>
      </c>
      <c r="G294" s="92">
        <v>0</v>
      </c>
      <c r="H294" s="92">
        <v>0</v>
      </c>
      <c r="I294" s="92">
        <v>0</v>
      </c>
      <c r="J294" s="92">
        <v>0</v>
      </c>
      <c r="K294" s="92">
        <v>0</v>
      </c>
      <c r="L294" s="92">
        <v>0</v>
      </c>
      <c r="M294" s="92">
        <v>0</v>
      </c>
      <c r="N294" s="92">
        <v>0</v>
      </c>
      <c r="O294" s="92">
        <v>0</v>
      </c>
      <c r="P294" s="92">
        <v>0</v>
      </c>
      <c r="Q294" s="92">
        <v>0</v>
      </c>
      <c r="R294" s="92">
        <v>0</v>
      </c>
      <c r="S294" s="92">
        <v>0</v>
      </c>
      <c r="T294" s="92">
        <v>0</v>
      </c>
      <c r="U294" s="97">
        <v>0</v>
      </c>
    </row>
    <row r="295" spans="1:21">
      <c r="A295" s="96">
        <v>280</v>
      </c>
      <c r="B295" s="92">
        <v>1</v>
      </c>
      <c r="C295" s="92">
        <v>0</v>
      </c>
      <c r="D295" s="92">
        <v>0</v>
      </c>
      <c r="E295" s="92">
        <v>0</v>
      </c>
      <c r="F295" s="92">
        <v>0</v>
      </c>
      <c r="G295" s="92">
        <v>0</v>
      </c>
      <c r="H295" s="92">
        <v>0</v>
      </c>
      <c r="I295" s="92">
        <v>0</v>
      </c>
      <c r="J295" s="92">
        <v>0</v>
      </c>
      <c r="K295" s="92">
        <v>0</v>
      </c>
      <c r="L295" s="92">
        <v>0</v>
      </c>
      <c r="M295" s="92">
        <v>0</v>
      </c>
      <c r="N295" s="92">
        <v>0</v>
      </c>
      <c r="O295" s="92">
        <v>0</v>
      </c>
      <c r="P295" s="92">
        <v>0</v>
      </c>
      <c r="Q295" s="92">
        <v>0</v>
      </c>
      <c r="R295" s="92">
        <v>0</v>
      </c>
      <c r="S295" s="92">
        <v>0</v>
      </c>
      <c r="T295" s="92">
        <v>0</v>
      </c>
      <c r="U295" s="97">
        <v>0</v>
      </c>
    </row>
    <row r="296" spans="1:21">
      <c r="A296" s="96">
        <v>281</v>
      </c>
      <c r="B296" s="92">
        <v>1</v>
      </c>
      <c r="C296" s="92">
        <v>0</v>
      </c>
      <c r="D296" s="92">
        <v>0</v>
      </c>
      <c r="E296" s="92">
        <v>0</v>
      </c>
      <c r="F296" s="92">
        <v>0</v>
      </c>
      <c r="G296" s="92">
        <v>0</v>
      </c>
      <c r="H296" s="92">
        <v>0</v>
      </c>
      <c r="I296" s="92">
        <v>0</v>
      </c>
      <c r="J296" s="92">
        <v>0</v>
      </c>
      <c r="K296" s="92">
        <v>0</v>
      </c>
      <c r="L296" s="92">
        <v>0</v>
      </c>
      <c r="M296" s="92">
        <v>0</v>
      </c>
      <c r="N296" s="92">
        <v>0</v>
      </c>
      <c r="O296" s="92">
        <v>0</v>
      </c>
      <c r="P296" s="92">
        <v>0</v>
      </c>
      <c r="Q296" s="92">
        <v>0</v>
      </c>
      <c r="R296" s="92">
        <v>0</v>
      </c>
      <c r="S296" s="92">
        <v>0</v>
      </c>
      <c r="T296" s="92">
        <v>0</v>
      </c>
      <c r="U296" s="97">
        <v>0</v>
      </c>
    </row>
    <row r="297" spans="1:21">
      <c r="A297" s="96">
        <v>282</v>
      </c>
      <c r="B297" s="92">
        <v>1</v>
      </c>
      <c r="C297" s="92">
        <v>0</v>
      </c>
      <c r="D297" s="92">
        <v>0</v>
      </c>
      <c r="E297" s="92">
        <v>0</v>
      </c>
      <c r="F297" s="92">
        <v>0</v>
      </c>
      <c r="G297" s="92">
        <v>0</v>
      </c>
      <c r="H297" s="92">
        <v>0</v>
      </c>
      <c r="I297" s="92">
        <v>0</v>
      </c>
      <c r="J297" s="92">
        <v>0</v>
      </c>
      <c r="K297" s="92">
        <v>0</v>
      </c>
      <c r="L297" s="92">
        <v>0</v>
      </c>
      <c r="M297" s="92">
        <v>0</v>
      </c>
      <c r="N297" s="92">
        <v>0</v>
      </c>
      <c r="O297" s="92">
        <v>0</v>
      </c>
      <c r="P297" s="92">
        <v>0</v>
      </c>
      <c r="Q297" s="92">
        <v>0</v>
      </c>
      <c r="R297" s="92">
        <v>0</v>
      </c>
      <c r="S297" s="92">
        <v>0</v>
      </c>
      <c r="T297" s="92">
        <v>0</v>
      </c>
      <c r="U297" s="97">
        <v>0</v>
      </c>
    </row>
    <row r="298" spans="1:21">
      <c r="A298" s="96">
        <v>283</v>
      </c>
      <c r="B298" s="92">
        <v>1</v>
      </c>
      <c r="C298" s="92">
        <v>0</v>
      </c>
      <c r="D298" s="92">
        <v>0</v>
      </c>
      <c r="E298" s="92">
        <v>0</v>
      </c>
      <c r="F298" s="92">
        <v>0</v>
      </c>
      <c r="G298" s="92">
        <v>0</v>
      </c>
      <c r="H298" s="92">
        <v>0</v>
      </c>
      <c r="I298" s="92">
        <v>0</v>
      </c>
      <c r="J298" s="92">
        <v>0</v>
      </c>
      <c r="K298" s="92">
        <v>0</v>
      </c>
      <c r="L298" s="92">
        <v>0</v>
      </c>
      <c r="M298" s="92">
        <v>0</v>
      </c>
      <c r="N298" s="92">
        <v>0</v>
      </c>
      <c r="O298" s="92">
        <v>0</v>
      </c>
      <c r="P298" s="92">
        <v>0</v>
      </c>
      <c r="Q298" s="92">
        <v>0</v>
      </c>
      <c r="R298" s="92">
        <v>0</v>
      </c>
      <c r="S298" s="92">
        <v>0</v>
      </c>
      <c r="T298" s="92">
        <v>0</v>
      </c>
      <c r="U298" s="97">
        <v>0</v>
      </c>
    </row>
    <row r="299" spans="1:21">
      <c r="A299" s="96">
        <v>284</v>
      </c>
      <c r="B299" s="92">
        <v>1</v>
      </c>
      <c r="C299" s="92">
        <v>0</v>
      </c>
      <c r="D299" s="92">
        <v>0</v>
      </c>
      <c r="E299" s="92">
        <v>0</v>
      </c>
      <c r="F299" s="92">
        <v>0</v>
      </c>
      <c r="G299" s="92">
        <v>0</v>
      </c>
      <c r="H299" s="92">
        <v>0</v>
      </c>
      <c r="I299" s="92">
        <v>0</v>
      </c>
      <c r="J299" s="92">
        <v>0</v>
      </c>
      <c r="K299" s="92">
        <v>0</v>
      </c>
      <c r="L299" s="92">
        <v>0</v>
      </c>
      <c r="M299" s="92">
        <v>0</v>
      </c>
      <c r="N299" s="92">
        <v>0</v>
      </c>
      <c r="O299" s="92">
        <v>0</v>
      </c>
      <c r="P299" s="92">
        <v>0</v>
      </c>
      <c r="Q299" s="92">
        <v>0</v>
      </c>
      <c r="R299" s="92">
        <v>0</v>
      </c>
      <c r="S299" s="92">
        <v>0</v>
      </c>
      <c r="T299" s="92">
        <v>0</v>
      </c>
      <c r="U299" s="97">
        <v>0</v>
      </c>
    </row>
    <row r="300" spans="1:21">
      <c r="A300" s="96">
        <v>285</v>
      </c>
      <c r="B300" s="92">
        <v>1</v>
      </c>
      <c r="C300" s="92">
        <v>0</v>
      </c>
      <c r="D300" s="92">
        <v>0</v>
      </c>
      <c r="E300" s="92">
        <v>0</v>
      </c>
      <c r="F300" s="92">
        <v>0</v>
      </c>
      <c r="G300" s="92">
        <v>0</v>
      </c>
      <c r="H300" s="92">
        <v>0</v>
      </c>
      <c r="I300" s="92">
        <v>0</v>
      </c>
      <c r="J300" s="92">
        <v>0</v>
      </c>
      <c r="K300" s="92">
        <v>0</v>
      </c>
      <c r="L300" s="92">
        <v>0</v>
      </c>
      <c r="M300" s="92">
        <v>0</v>
      </c>
      <c r="N300" s="92">
        <v>0</v>
      </c>
      <c r="O300" s="92">
        <v>0</v>
      </c>
      <c r="P300" s="92">
        <v>0</v>
      </c>
      <c r="Q300" s="92">
        <v>0</v>
      </c>
      <c r="R300" s="92">
        <v>0</v>
      </c>
      <c r="S300" s="92">
        <v>0</v>
      </c>
      <c r="T300" s="92">
        <v>0</v>
      </c>
      <c r="U300" s="97">
        <v>0</v>
      </c>
    </row>
    <row r="301" spans="1:21">
      <c r="A301" s="96">
        <v>286</v>
      </c>
      <c r="B301" s="92">
        <v>1</v>
      </c>
      <c r="C301" s="92">
        <v>0</v>
      </c>
      <c r="D301" s="92">
        <v>0</v>
      </c>
      <c r="E301" s="92">
        <v>0</v>
      </c>
      <c r="F301" s="92">
        <v>0</v>
      </c>
      <c r="G301" s="92">
        <v>0</v>
      </c>
      <c r="H301" s="92">
        <v>0</v>
      </c>
      <c r="I301" s="92">
        <v>0</v>
      </c>
      <c r="J301" s="92">
        <v>0</v>
      </c>
      <c r="K301" s="92">
        <v>0</v>
      </c>
      <c r="L301" s="92">
        <v>0</v>
      </c>
      <c r="M301" s="92">
        <v>0</v>
      </c>
      <c r="N301" s="92">
        <v>0</v>
      </c>
      <c r="O301" s="92">
        <v>0</v>
      </c>
      <c r="P301" s="92">
        <v>0</v>
      </c>
      <c r="Q301" s="92">
        <v>0</v>
      </c>
      <c r="R301" s="92">
        <v>0</v>
      </c>
      <c r="S301" s="92">
        <v>0</v>
      </c>
      <c r="T301" s="92">
        <v>0</v>
      </c>
      <c r="U301" s="97">
        <v>0</v>
      </c>
    </row>
    <row r="302" spans="1:21">
      <c r="A302" s="96">
        <v>287</v>
      </c>
      <c r="B302" s="92">
        <v>1</v>
      </c>
      <c r="C302" s="92">
        <v>0</v>
      </c>
      <c r="D302" s="92">
        <v>0</v>
      </c>
      <c r="E302" s="92">
        <v>0</v>
      </c>
      <c r="F302" s="92">
        <v>0</v>
      </c>
      <c r="G302" s="92">
        <v>0</v>
      </c>
      <c r="H302" s="92">
        <v>0</v>
      </c>
      <c r="I302" s="92">
        <v>0</v>
      </c>
      <c r="J302" s="92">
        <v>0</v>
      </c>
      <c r="K302" s="92">
        <v>0</v>
      </c>
      <c r="L302" s="92">
        <v>0</v>
      </c>
      <c r="M302" s="92">
        <v>0</v>
      </c>
      <c r="N302" s="92">
        <v>0</v>
      </c>
      <c r="O302" s="92">
        <v>0</v>
      </c>
      <c r="P302" s="92">
        <v>0</v>
      </c>
      <c r="Q302" s="92">
        <v>0</v>
      </c>
      <c r="R302" s="92">
        <v>0</v>
      </c>
      <c r="S302" s="92">
        <v>0</v>
      </c>
      <c r="T302" s="92">
        <v>0</v>
      </c>
      <c r="U302" s="97">
        <v>0</v>
      </c>
    </row>
    <row r="303" spans="1:21">
      <c r="A303" s="96">
        <v>288</v>
      </c>
      <c r="B303" s="92">
        <v>1</v>
      </c>
      <c r="C303" s="92">
        <v>0</v>
      </c>
      <c r="D303" s="92">
        <v>0</v>
      </c>
      <c r="E303" s="92">
        <v>0</v>
      </c>
      <c r="F303" s="92">
        <v>0</v>
      </c>
      <c r="G303" s="92">
        <v>0</v>
      </c>
      <c r="H303" s="92">
        <v>0</v>
      </c>
      <c r="I303" s="92">
        <v>0</v>
      </c>
      <c r="J303" s="92">
        <v>0</v>
      </c>
      <c r="K303" s="92">
        <v>0</v>
      </c>
      <c r="L303" s="92">
        <v>0</v>
      </c>
      <c r="M303" s="92">
        <v>0</v>
      </c>
      <c r="N303" s="92">
        <v>0</v>
      </c>
      <c r="O303" s="92">
        <v>0</v>
      </c>
      <c r="P303" s="92">
        <v>0</v>
      </c>
      <c r="Q303" s="92">
        <v>0</v>
      </c>
      <c r="R303" s="92">
        <v>0</v>
      </c>
      <c r="S303" s="92">
        <v>0</v>
      </c>
      <c r="T303" s="92">
        <v>0</v>
      </c>
      <c r="U303" s="97">
        <v>0</v>
      </c>
    </row>
    <row r="304" spans="1:21">
      <c r="A304" s="96">
        <v>289</v>
      </c>
      <c r="B304" s="92">
        <v>1</v>
      </c>
      <c r="C304" s="92">
        <v>0</v>
      </c>
      <c r="D304" s="92">
        <v>0</v>
      </c>
      <c r="E304" s="92">
        <v>0</v>
      </c>
      <c r="F304" s="92">
        <v>0</v>
      </c>
      <c r="G304" s="92">
        <v>0</v>
      </c>
      <c r="H304" s="92">
        <v>0</v>
      </c>
      <c r="I304" s="92">
        <v>0</v>
      </c>
      <c r="J304" s="92">
        <v>0</v>
      </c>
      <c r="K304" s="92">
        <v>0</v>
      </c>
      <c r="L304" s="92">
        <v>0</v>
      </c>
      <c r="M304" s="92">
        <v>0</v>
      </c>
      <c r="N304" s="92">
        <v>0</v>
      </c>
      <c r="O304" s="92">
        <v>0</v>
      </c>
      <c r="P304" s="92">
        <v>0</v>
      </c>
      <c r="Q304" s="92">
        <v>0</v>
      </c>
      <c r="R304" s="92">
        <v>0</v>
      </c>
      <c r="S304" s="92">
        <v>0</v>
      </c>
      <c r="T304" s="92">
        <v>0</v>
      </c>
      <c r="U304" s="97">
        <v>0</v>
      </c>
    </row>
    <row r="305" spans="1:21">
      <c r="A305" s="96">
        <v>290</v>
      </c>
      <c r="B305" s="92">
        <v>1</v>
      </c>
      <c r="C305" s="92">
        <v>0</v>
      </c>
      <c r="D305" s="92">
        <v>0</v>
      </c>
      <c r="E305" s="92">
        <v>0</v>
      </c>
      <c r="F305" s="92">
        <v>0</v>
      </c>
      <c r="G305" s="92">
        <v>0</v>
      </c>
      <c r="H305" s="92">
        <v>0</v>
      </c>
      <c r="I305" s="92">
        <v>0</v>
      </c>
      <c r="J305" s="92">
        <v>0</v>
      </c>
      <c r="K305" s="92">
        <v>0</v>
      </c>
      <c r="L305" s="92">
        <v>0</v>
      </c>
      <c r="M305" s="92">
        <v>0</v>
      </c>
      <c r="N305" s="92">
        <v>0</v>
      </c>
      <c r="O305" s="92">
        <v>0</v>
      </c>
      <c r="P305" s="92">
        <v>0</v>
      </c>
      <c r="Q305" s="92">
        <v>0</v>
      </c>
      <c r="R305" s="92">
        <v>0</v>
      </c>
      <c r="S305" s="92">
        <v>0</v>
      </c>
      <c r="T305" s="92">
        <v>0</v>
      </c>
      <c r="U305" s="97">
        <v>0</v>
      </c>
    </row>
    <row r="306" spans="1:21">
      <c r="A306" s="96">
        <v>291</v>
      </c>
      <c r="B306" s="92">
        <v>1</v>
      </c>
      <c r="C306" s="92">
        <v>0</v>
      </c>
      <c r="D306" s="92">
        <v>0</v>
      </c>
      <c r="E306" s="92">
        <v>0</v>
      </c>
      <c r="F306" s="92">
        <v>0</v>
      </c>
      <c r="G306" s="92">
        <v>0</v>
      </c>
      <c r="H306" s="92">
        <v>0</v>
      </c>
      <c r="I306" s="92">
        <v>0</v>
      </c>
      <c r="J306" s="92">
        <v>0</v>
      </c>
      <c r="K306" s="92">
        <v>0</v>
      </c>
      <c r="L306" s="92">
        <v>0</v>
      </c>
      <c r="M306" s="92">
        <v>0</v>
      </c>
      <c r="N306" s="92">
        <v>0</v>
      </c>
      <c r="O306" s="92">
        <v>0</v>
      </c>
      <c r="P306" s="92">
        <v>0</v>
      </c>
      <c r="Q306" s="92">
        <v>0</v>
      </c>
      <c r="R306" s="92">
        <v>0</v>
      </c>
      <c r="S306" s="92">
        <v>0</v>
      </c>
      <c r="T306" s="92">
        <v>0</v>
      </c>
      <c r="U306" s="97">
        <v>0</v>
      </c>
    </row>
    <row r="307" spans="1:21">
      <c r="A307" s="96">
        <v>292</v>
      </c>
      <c r="B307" s="92">
        <v>1</v>
      </c>
      <c r="C307" s="92">
        <v>0</v>
      </c>
      <c r="D307" s="92">
        <v>0</v>
      </c>
      <c r="E307" s="92">
        <v>0</v>
      </c>
      <c r="F307" s="92">
        <v>0</v>
      </c>
      <c r="G307" s="92">
        <v>0</v>
      </c>
      <c r="H307" s="92">
        <v>0</v>
      </c>
      <c r="I307" s="92">
        <v>0</v>
      </c>
      <c r="J307" s="92">
        <v>0</v>
      </c>
      <c r="K307" s="92">
        <v>0</v>
      </c>
      <c r="L307" s="92">
        <v>0</v>
      </c>
      <c r="M307" s="92">
        <v>0</v>
      </c>
      <c r="N307" s="92">
        <v>0</v>
      </c>
      <c r="O307" s="92">
        <v>0</v>
      </c>
      <c r="P307" s="92">
        <v>0</v>
      </c>
      <c r="Q307" s="92">
        <v>0</v>
      </c>
      <c r="R307" s="92">
        <v>0</v>
      </c>
      <c r="S307" s="92">
        <v>0</v>
      </c>
      <c r="T307" s="92">
        <v>0</v>
      </c>
      <c r="U307" s="97">
        <v>0</v>
      </c>
    </row>
    <row r="308" spans="1:21">
      <c r="A308" s="96">
        <v>293</v>
      </c>
      <c r="B308" s="92">
        <v>1</v>
      </c>
      <c r="C308" s="92">
        <v>0</v>
      </c>
      <c r="D308" s="92">
        <v>0</v>
      </c>
      <c r="E308" s="92">
        <v>0</v>
      </c>
      <c r="F308" s="92">
        <v>0</v>
      </c>
      <c r="G308" s="92">
        <v>0</v>
      </c>
      <c r="H308" s="92">
        <v>0</v>
      </c>
      <c r="I308" s="92">
        <v>0</v>
      </c>
      <c r="J308" s="92">
        <v>0</v>
      </c>
      <c r="K308" s="92">
        <v>0</v>
      </c>
      <c r="L308" s="92">
        <v>0</v>
      </c>
      <c r="M308" s="92">
        <v>0</v>
      </c>
      <c r="N308" s="92">
        <v>0</v>
      </c>
      <c r="O308" s="92">
        <v>0</v>
      </c>
      <c r="P308" s="92">
        <v>0</v>
      </c>
      <c r="Q308" s="92">
        <v>0</v>
      </c>
      <c r="R308" s="92">
        <v>0</v>
      </c>
      <c r="S308" s="92">
        <v>0</v>
      </c>
      <c r="T308" s="92">
        <v>0</v>
      </c>
      <c r="U308" s="97">
        <v>0</v>
      </c>
    </row>
    <row r="309" spans="1:21">
      <c r="A309" s="96">
        <v>294</v>
      </c>
      <c r="B309" s="92">
        <v>1</v>
      </c>
      <c r="C309" s="92">
        <v>0</v>
      </c>
      <c r="D309" s="92">
        <v>0</v>
      </c>
      <c r="E309" s="92">
        <v>0</v>
      </c>
      <c r="F309" s="92">
        <v>0</v>
      </c>
      <c r="G309" s="92">
        <v>0</v>
      </c>
      <c r="H309" s="92">
        <v>0</v>
      </c>
      <c r="I309" s="92">
        <v>0</v>
      </c>
      <c r="J309" s="92">
        <v>0</v>
      </c>
      <c r="K309" s="92">
        <v>0</v>
      </c>
      <c r="L309" s="92">
        <v>0</v>
      </c>
      <c r="M309" s="92">
        <v>0</v>
      </c>
      <c r="N309" s="92">
        <v>0</v>
      </c>
      <c r="O309" s="92">
        <v>0</v>
      </c>
      <c r="P309" s="92">
        <v>0</v>
      </c>
      <c r="Q309" s="92">
        <v>0</v>
      </c>
      <c r="R309" s="92">
        <v>0</v>
      </c>
      <c r="S309" s="92">
        <v>0</v>
      </c>
      <c r="T309" s="92">
        <v>0</v>
      </c>
      <c r="U309" s="97">
        <v>0</v>
      </c>
    </row>
    <row r="310" spans="1:21">
      <c r="A310" s="96">
        <v>295</v>
      </c>
      <c r="B310" s="92">
        <v>1</v>
      </c>
      <c r="C310" s="92">
        <v>0</v>
      </c>
      <c r="D310" s="92">
        <v>0</v>
      </c>
      <c r="E310" s="92">
        <v>0</v>
      </c>
      <c r="F310" s="92">
        <v>0</v>
      </c>
      <c r="G310" s="92">
        <v>0</v>
      </c>
      <c r="H310" s="92">
        <v>0</v>
      </c>
      <c r="I310" s="92">
        <v>0</v>
      </c>
      <c r="J310" s="92">
        <v>0</v>
      </c>
      <c r="K310" s="92">
        <v>0</v>
      </c>
      <c r="L310" s="92">
        <v>0</v>
      </c>
      <c r="M310" s="92">
        <v>0</v>
      </c>
      <c r="N310" s="92">
        <v>0</v>
      </c>
      <c r="O310" s="92">
        <v>0</v>
      </c>
      <c r="P310" s="92">
        <v>0</v>
      </c>
      <c r="Q310" s="92">
        <v>0</v>
      </c>
      <c r="R310" s="92">
        <v>0</v>
      </c>
      <c r="S310" s="92">
        <v>0</v>
      </c>
      <c r="T310" s="92">
        <v>0</v>
      </c>
      <c r="U310" s="97">
        <v>0</v>
      </c>
    </row>
    <row r="311" spans="1:21">
      <c r="A311" s="96">
        <v>296</v>
      </c>
      <c r="B311" s="92">
        <v>1</v>
      </c>
      <c r="C311" s="92">
        <v>0</v>
      </c>
      <c r="D311" s="92">
        <v>0</v>
      </c>
      <c r="E311" s="92">
        <v>0</v>
      </c>
      <c r="F311" s="92">
        <v>0</v>
      </c>
      <c r="G311" s="92">
        <v>0</v>
      </c>
      <c r="H311" s="92">
        <v>0</v>
      </c>
      <c r="I311" s="92">
        <v>0</v>
      </c>
      <c r="J311" s="92">
        <v>0</v>
      </c>
      <c r="K311" s="92">
        <v>0</v>
      </c>
      <c r="L311" s="92">
        <v>0</v>
      </c>
      <c r="M311" s="92">
        <v>0</v>
      </c>
      <c r="N311" s="92">
        <v>0</v>
      </c>
      <c r="O311" s="92">
        <v>0</v>
      </c>
      <c r="P311" s="92">
        <v>0</v>
      </c>
      <c r="Q311" s="92">
        <v>0</v>
      </c>
      <c r="R311" s="92">
        <v>0</v>
      </c>
      <c r="S311" s="92">
        <v>0</v>
      </c>
      <c r="T311" s="92">
        <v>0</v>
      </c>
      <c r="U311" s="97">
        <v>0</v>
      </c>
    </row>
    <row r="312" spans="1:21">
      <c r="A312" s="96">
        <v>297</v>
      </c>
      <c r="B312" s="92">
        <v>1</v>
      </c>
      <c r="C312" s="92">
        <v>0</v>
      </c>
      <c r="D312" s="92">
        <v>0</v>
      </c>
      <c r="E312" s="92">
        <v>0</v>
      </c>
      <c r="F312" s="92">
        <v>0</v>
      </c>
      <c r="G312" s="92">
        <v>0</v>
      </c>
      <c r="H312" s="92">
        <v>0</v>
      </c>
      <c r="I312" s="92">
        <v>0</v>
      </c>
      <c r="J312" s="92">
        <v>0</v>
      </c>
      <c r="K312" s="92">
        <v>0</v>
      </c>
      <c r="L312" s="92">
        <v>0</v>
      </c>
      <c r="M312" s="92">
        <v>0</v>
      </c>
      <c r="N312" s="92">
        <v>0</v>
      </c>
      <c r="O312" s="92">
        <v>0</v>
      </c>
      <c r="P312" s="92">
        <v>0</v>
      </c>
      <c r="Q312" s="92">
        <v>0</v>
      </c>
      <c r="R312" s="92">
        <v>0</v>
      </c>
      <c r="S312" s="92">
        <v>0</v>
      </c>
      <c r="T312" s="92">
        <v>0</v>
      </c>
      <c r="U312" s="97">
        <v>0</v>
      </c>
    </row>
    <row r="313" spans="1:21">
      <c r="A313" s="96">
        <v>298</v>
      </c>
      <c r="B313" s="92">
        <v>1</v>
      </c>
      <c r="C313" s="92">
        <v>0</v>
      </c>
      <c r="D313" s="92">
        <v>0</v>
      </c>
      <c r="E313" s="92">
        <v>0</v>
      </c>
      <c r="F313" s="92">
        <v>0</v>
      </c>
      <c r="G313" s="92">
        <v>0</v>
      </c>
      <c r="H313" s="92">
        <v>0</v>
      </c>
      <c r="I313" s="92">
        <v>0</v>
      </c>
      <c r="J313" s="92">
        <v>0</v>
      </c>
      <c r="K313" s="92">
        <v>0</v>
      </c>
      <c r="L313" s="92">
        <v>0</v>
      </c>
      <c r="M313" s="92">
        <v>0</v>
      </c>
      <c r="N313" s="92">
        <v>0</v>
      </c>
      <c r="O313" s="92">
        <v>0</v>
      </c>
      <c r="P313" s="92">
        <v>0</v>
      </c>
      <c r="Q313" s="92">
        <v>0</v>
      </c>
      <c r="R313" s="92">
        <v>0</v>
      </c>
      <c r="S313" s="92">
        <v>0</v>
      </c>
      <c r="T313" s="92">
        <v>0</v>
      </c>
      <c r="U313" s="97">
        <v>0</v>
      </c>
    </row>
    <row r="314" spans="1:21">
      <c r="A314" s="96">
        <v>299</v>
      </c>
      <c r="B314" s="92">
        <v>1</v>
      </c>
      <c r="C314" s="92">
        <v>0</v>
      </c>
      <c r="D314" s="92">
        <v>0</v>
      </c>
      <c r="E314" s="92">
        <v>0</v>
      </c>
      <c r="F314" s="92">
        <v>0</v>
      </c>
      <c r="G314" s="92">
        <v>0</v>
      </c>
      <c r="H314" s="92">
        <v>0</v>
      </c>
      <c r="I314" s="92">
        <v>0</v>
      </c>
      <c r="J314" s="92">
        <v>0</v>
      </c>
      <c r="K314" s="92">
        <v>0</v>
      </c>
      <c r="L314" s="92">
        <v>0</v>
      </c>
      <c r="M314" s="92">
        <v>0</v>
      </c>
      <c r="N314" s="92">
        <v>0</v>
      </c>
      <c r="O314" s="92">
        <v>0</v>
      </c>
      <c r="P314" s="92">
        <v>0</v>
      </c>
      <c r="Q314" s="92">
        <v>0</v>
      </c>
      <c r="R314" s="92">
        <v>0</v>
      </c>
      <c r="S314" s="92">
        <v>0</v>
      </c>
      <c r="T314" s="92">
        <v>0</v>
      </c>
      <c r="U314" s="97">
        <v>0</v>
      </c>
    </row>
    <row r="315" spans="1:21">
      <c r="A315" s="96">
        <v>300</v>
      </c>
      <c r="B315" s="92">
        <v>1</v>
      </c>
      <c r="C315" s="92">
        <v>0</v>
      </c>
      <c r="D315" s="92">
        <v>0</v>
      </c>
      <c r="E315" s="92">
        <v>0</v>
      </c>
      <c r="F315" s="92">
        <v>0</v>
      </c>
      <c r="G315" s="92">
        <v>0</v>
      </c>
      <c r="H315" s="92">
        <v>0</v>
      </c>
      <c r="I315" s="92">
        <v>0</v>
      </c>
      <c r="J315" s="92">
        <v>0</v>
      </c>
      <c r="K315" s="92">
        <v>0</v>
      </c>
      <c r="L315" s="92">
        <v>0</v>
      </c>
      <c r="M315" s="92">
        <v>0</v>
      </c>
      <c r="N315" s="92">
        <v>0</v>
      </c>
      <c r="O315" s="92">
        <v>0</v>
      </c>
      <c r="P315" s="92">
        <v>0</v>
      </c>
      <c r="Q315" s="92">
        <v>0</v>
      </c>
      <c r="R315" s="92">
        <v>0</v>
      </c>
      <c r="S315" s="92">
        <v>0</v>
      </c>
      <c r="T315" s="92">
        <v>0</v>
      </c>
      <c r="U315" s="97">
        <v>0</v>
      </c>
    </row>
    <row r="316" spans="1:21">
      <c r="A316" s="96">
        <v>301</v>
      </c>
      <c r="B316" s="92">
        <v>1</v>
      </c>
      <c r="C316" s="92">
        <v>0</v>
      </c>
      <c r="D316" s="92">
        <v>0</v>
      </c>
      <c r="E316" s="92">
        <v>0</v>
      </c>
      <c r="F316" s="92">
        <v>0</v>
      </c>
      <c r="G316" s="92">
        <v>0</v>
      </c>
      <c r="H316" s="92">
        <v>0</v>
      </c>
      <c r="I316" s="92">
        <v>0</v>
      </c>
      <c r="J316" s="92">
        <v>0</v>
      </c>
      <c r="K316" s="92">
        <v>0</v>
      </c>
      <c r="L316" s="92">
        <v>0</v>
      </c>
      <c r="M316" s="92">
        <v>0</v>
      </c>
      <c r="N316" s="92">
        <v>0</v>
      </c>
      <c r="O316" s="92">
        <v>0</v>
      </c>
      <c r="P316" s="92">
        <v>0</v>
      </c>
      <c r="Q316" s="92">
        <v>0</v>
      </c>
      <c r="R316" s="92">
        <v>0</v>
      </c>
      <c r="S316" s="92">
        <v>0</v>
      </c>
      <c r="T316" s="92">
        <v>0</v>
      </c>
      <c r="U316" s="97">
        <v>0</v>
      </c>
    </row>
    <row r="317" spans="1:21">
      <c r="A317" s="96">
        <v>302</v>
      </c>
      <c r="B317" s="92">
        <v>1</v>
      </c>
      <c r="C317" s="92">
        <v>0</v>
      </c>
      <c r="D317" s="92">
        <v>0</v>
      </c>
      <c r="E317" s="92">
        <v>0</v>
      </c>
      <c r="F317" s="92">
        <v>0</v>
      </c>
      <c r="G317" s="92">
        <v>0</v>
      </c>
      <c r="H317" s="92">
        <v>0</v>
      </c>
      <c r="I317" s="92">
        <v>0</v>
      </c>
      <c r="J317" s="92">
        <v>0</v>
      </c>
      <c r="K317" s="92">
        <v>0</v>
      </c>
      <c r="L317" s="92">
        <v>0</v>
      </c>
      <c r="M317" s="92">
        <v>0</v>
      </c>
      <c r="N317" s="92">
        <v>0</v>
      </c>
      <c r="O317" s="92">
        <v>0</v>
      </c>
      <c r="P317" s="92">
        <v>0</v>
      </c>
      <c r="Q317" s="92">
        <v>0</v>
      </c>
      <c r="R317" s="92">
        <v>0</v>
      </c>
      <c r="S317" s="92">
        <v>0</v>
      </c>
      <c r="T317" s="92">
        <v>0</v>
      </c>
      <c r="U317" s="97">
        <v>0</v>
      </c>
    </row>
    <row r="318" spans="1:21">
      <c r="A318" s="96">
        <v>303</v>
      </c>
      <c r="B318" s="92">
        <v>1</v>
      </c>
      <c r="C318" s="92">
        <v>0</v>
      </c>
      <c r="D318" s="92">
        <v>0</v>
      </c>
      <c r="E318" s="92">
        <v>0</v>
      </c>
      <c r="F318" s="92">
        <v>0</v>
      </c>
      <c r="G318" s="92">
        <v>0</v>
      </c>
      <c r="H318" s="92">
        <v>0</v>
      </c>
      <c r="I318" s="92">
        <v>0</v>
      </c>
      <c r="J318" s="92">
        <v>0</v>
      </c>
      <c r="K318" s="92">
        <v>0</v>
      </c>
      <c r="L318" s="92">
        <v>0</v>
      </c>
      <c r="M318" s="92">
        <v>0</v>
      </c>
      <c r="N318" s="92">
        <v>0</v>
      </c>
      <c r="O318" s="92">
        <v>0</v>
      </c>
      <c r="P318" s="92">
        <v>0</v>
      </c>
      <c r="Q318" s="92">
        <v>0</v>
      </c>
      <c r="R318" s="92">
        <v>0</v>
      </c>
      <c r="S318" s="92">
        <v>0</v>
      </c>
      <c r="T318" s="92">
        <v>0</v>
      </c>
      <c r="U318" s="97">
        <v>0</v>
      </c>
    </row>
    <row r="319" spans="1:21">
      <c r="A319" s="96">
        <v>304</v>
      </c>
      <c r="B319" s="92">
        <v>1</v>
      </c>
      <c r="C319" s="92">
        <v>0</v>
      </c>
      <c r="D319" s="92">
        <v>0</v>
      </c>
      <c r="E319" s="92">
        <v>0</v>
      </c>
      <c r="F319" s="92">
        <v>0</v>
      </c>
      <c r="G319" s="92">
        <v>0</v>
      </c>
      <c r="H319" s="92">
        <v>0</v>
      </c>
      <c r="I319" s="92">
        <v>0</v>
      </c>
      <c r="J319" s="92">
        <v>0</v>
      </c>
      <c r="K319" s="92">
        <v>0</v>
      </c>
      <c r="L319" s="92">
        <v>0</v>
      </c>
      <c r="M319" s="92">
        <v>0</v>
      </c>
      <c r="N319" s="92">
        <v>0</v>
      </c>
      <c r="O319" s="92">
        <v>0</v>
      </c>
      <c r="P319" s="92">
        <v>0</v>
      </c>
      <c r="Q319" s="92">
        <v>0</v>
      </c>
      <c r="R319" s="92">
        <v>0</v>
      </c>
      <c r="S319" s="92">
        <v>0</v>
      </c>
      <c r="T319" s="92">
        <v>0</v>
      </c>
      <c r="U319" s="97">
        <v>0</v>
      </c>
    </row>
    <row r="320" spans="1:21">
      <c r="A320" s="96">
        <v>305</v>
      </c>
      <c r="B320" s="92">
        <v>1</v>
      </c>
      <c r="C320" s="92">
        <v>0</v>
      </c>
      <c r="D320" s="92">
        <v>0</v>
      </c>
      <c r="E320" s="92">
        <v>0</v>
      </c>
      <c r="F320" s="92">
        <v>0</v>
      </c>
      <c r="G320" s="92">
        <v>0</v>
      </c>
      <c r="H320" s="92">
        <v>0</v>
      </c>
      <c r="I320" s="92">
        <v>0</v>
      </c>
      <c r="J320" s="92">
        <v>0</v>
      </c>
      <c r="K320" s="92">
        <v>0</v>
      </c>
      <c r="L320" s="92">
        <v>0</v>
      </c>
      <c r="M320" s="92">
        <v>0</v>
      </c>
      <c r="N320" s="92">
        <v>0</v>
      </c>
      <c r="O320" s="92">
        <v>0</v>
      </c>
      <c r="P320" s="92">
        <v>0</v>
      </c>
      <c r="Q320" s="92">
        <v>0</v>
      </c>
      <c r="R320" s="92">
        <v>0</v>
      </c>
      <c r="S320" s="92">
        <v>0</v>
      </c>
      <c r="T320" s="92">
        <v>0</v>
      </c>
      <c r="U320" s="97">
        <v>0</v>
      </c>
    </row>
    <row r="321" spans="1:21">
      <c r="A321" s="96">
        <v>306</v>
      </c>
      <c r="B321" s="92">
        <v>1</v>
      </c>
      <c r="C321" s="92">
        <v>0</v>
      </c>
      <c r="D321" s="92">
        <v>0</v>
      </c>
      <c r="E321" s="92">
        <v>0</v>
      </c>
      <c r="F321" s="92">
        <v>0</v>
      </c>
      <c r="G321" s="92">
        <v>0</v>
      </c>
      <c r="H321" s="92">
        <v>0</v>
      </c>
      <c r="I321" s="92">
        <v>0</v>
      </c>
      <c r="J321" s="92">
        <v>0</v>
      </c>
      <c r="K321" s="92">
        <v>0</v>
      </c>
      <c r="L321" s="92">
        <v>0</v>
      </c>
      <c r="M321" s="92">
        <v>0</v>
      </c>
      <c r="N321" s="92">
        <v>0</v>
      </c>
      <c r="O321" s="92">
        <v>0</v>
      </c>
      <c r="P321" s="92">
        <v>0</v>
      </c>
      <c r="Q321" s="92">
        <v>0</v>
      </c>
      <c r="R321" s="92">
        <v>0</v>
      </c>
      <c r="S321" s="92">
        <v>0</v>
      </c>
      <c r="T321" s="92">
        <v>0</v>
      </c>
      <c r="U321" s="97">
        <v>0</v>
      </c>
    </row>
    <row r="322" spans="1:21">
      <c r="A322" s="96">
        <v>307</v>
      </c>
      <c r="B322" s="92">
        <v>1</v>
      </c>
      <c r="C322" s="92">
        <v>0</v>
      </c>
      <c r="D322" s="92">
        <v>0</v>
      </c>
      <c r="E322" s="92">
        <v>0</v>
      </c>
      <c r="F322" s="92">
        <v>0</v>
      </c>
      <c r="G322" s="92">
        <v>0</v>
      </c>
      <c r="H322" s="92">
        <v>0</v>
      </c>
      <c r="I322" s="92">
        <v>0</v>
      </c>
      <c r="J322" s="92">
        <v>0</v>
      </c>
      <c r="K322" s="92">
        <v>0</v>
      </c>
      <c r="L322" s="92">
        <v>0</v>
      </c>
      <c r="M322" s="92">
        <v>0</v>
      </c>
      <c r="N322" s="92">
        <v>0</v>
      </c>
      <c r="O322" s="92">
        <v>0</v>
      </c>
      <c r="P322" s="92">
        <v>0</v>
      </c>
      <c r="Q322" s="92">
        <v>0</v>
      </c>
      <c r="R322" s="92">
        <v>0</v>
      </c>
      <c r="S322" s="92">
        <v>0</v>
      </c>
      <c r="T322" s="92">
        <v>0</v>
      </c>
      <c r="U322" s="97">
        <v>0</v>
      </c>
    </row>
    <row r="323" spans="1:21">
      <c r="A323" s="96">
        <v>308</v>
      </c>
      <c r="B323" s="92">
        <v>1</v>
      </c>
      <c r="C323" s="92">
        <v>0</v>
      </c>
      <c r="D323" s="92">
        <v>0</v>
      </c>
      <c r="E323" s="92">
        <v>0</v>
      </c>
      <c r="F323" s="92">
        <v>0</v>
      </c>
      <c r="G323" s="92">
        <v>0</v>
      </c>
      <c r="H323" s="92">
        <v>0</v>
      </c>
      <c r="I323" s="92">
        <v>0</v>
      </c>
      <c r="J323" s="92">
        <v>0</v>
      </c>
      <c r="K323" s="92">
        <v>0</v>
      </c>
      <c r="L323" s="92">
        <v>0</v>
      </c>
      <c r="M323" s="92">
        <v>0</v>
      </c>
      <c r="N323" s="92">
        <v>0</v>
      </c>
      <c r="O323" s="92">
        <v>0</v>
      </c>
      <c r="P323" s="92">
        <v>0</v>
      </c>
      <c r="Q323" s="92">
        <v>0</v>
      </c>
      <c r="R323" s="92">
        <v>0</v>
      </c>
      <c r="S323" s="92">
        <v>0</v>
      </c>
      <c r="T323" s="92">
        <v>0</v>
      </c>
      <c r="U323" s="97">
        <v>0</v>
      </c>
    </row>
    <row r="324" spans="1:21">
      <c r="A324" s="96">
        <v>309</v>
      </c>
      <c r="B324" s="92">
        <v>1</v>
      </c>
      <c r="C324" s="92">
        <v>0</v>
      </c>
      <c r="D324" s="92">
        <v>0</v>
      </c>
      <c r="E324" s="92">
        <v>0</v>
      </c>
      <c r="F324" s="92">
        <v>0</v>
      </c>
      <c r="G324" s="92">
        <v>0</v>
      </c>
      <c r="H324" s="92">
        <v>0</v>
      </c>
      <c r="I324" s="92">
        <v>0</v>
      </c>
      <c r="J324" s="92">
        <v>0</v>
      </c>
      <c r="K324" s="92">
        <v>0</v>
      </c>
      <c r="L324" s="92">
        <v>0</v>
      </c>
      <c r="M324" s="92">
        <v>0</v>
      </c>
      <c r="N324" s="92">
        <v>0</v>
      </c>
      <c r="O324" s="92">
        <v>0</v>
      </c>
      <c r="P324" s="92">
        <v>0</v>
      </c>
      <c r="Q324" s="92">
        <v>0</v>
      </c>
      <c r="R324" s="92">
        <v>0</v>
      </c>
      <c r="S324" s="92">
        <v>0</v>
      </c>
      <c r="T324" s="92">
        <v>0</v>
      </c>
      <c r="U324" s="97">
        <v>0</v>
      </c>
    </row>
    <row r="325" spans="1:21">
      <c r="A325" s="96">
        <v>310</v>
      </c>
      <c r="B325" s="92">
        <v>1</v>
      </c>
      <c r="C325" s="92">
        <v>0</v>
      </c>
      <c r="D325" s="92">
        <v>0</v>
      </c>
      <c r="E325" s="92">
        <v>0</v>
      </c>
      <c r="F325" s="92">
        <v>0</v>
      </c>
      <c r="G325" s="92">
        <v>0</v>
      </c>
      <c r="H325" s="92">
        <v>0</v>
      </c>
      <c r="I325" s="92">
        <v>0</v>
      </c>
      <c r="J325" s="92">
        <v>0</v>
      </c>
      <c r="K325" s="92">
        <v>0</v>
      </c>
      <c r="L325" s="92">
        <v>0</v>
      </c>
      <c r="M325" s="92">
        <v>0</v>
      </c>
      <c r="N325" s="92">
        <v>0</v>
      </c>
      <c r="O325" s="92">
        <v>0</v>
      </c>
      <c r="P325" s="92">
        <v>0</v>
      </c>
      <c r="Q325" s="92">
        <v>0</v>
      </c>
      <c r="R325" s="92">
        <v>0</v>
      </c>
      <c r="S325" s="92">
        <v>0</v>
      </c>
      <c r="T325" s="92">
        <v>0</v>
      </c>
      <c r="U325" s="97">
        <v>0</v>
      </c>
    </row>
    <row r="326" spans="1:21">
      <c r="A326" s="96">
        <v>311</v>
      </c>
      <c r="B326" s="92">
        <v>1</v>
      </c>
      <c r="C326" s="92">
        <v>0</v>
      </c>
      <c r="D326" s="92">
        <v>0</v>
      </c>
      <c r="E326" s="92">
        <v>0</v>
      </c>
      <c r="F326" s="92">
        <v>0</v>
      </c>
      <c r="G326" s="92">
        <v>0</v>
      </c>
      <c r="H326" s="92">
        <v>0</v>
      </c>
      <c r="I326" s="92">
        <v>0</v>
      </c>
      <c r="J326" s="92">
        <v>0</v>
      </c>
      <c r="K326" s="92">
        <v>0</v>
      </c>
      <c r="L326" s="92">
        <v>0</v>
      </c>
      <c r="M326" s="92">
        <v>0</v>
      </c>
      <c r="N326" s="92">
        <v>0</v>
      </c>
      <c r="O326" s="92">
        <v>0</v>
      </c>
      <c r="P326" s="92">
        <v>0</v>
      </c>
      <c r="Q326" s="92">
        <v>0</v>
      </c>
      <c r="R326" s="92">
        <v>0</v>
      </c>
      <c r="S326" s="92">
        <v>0</v>
      </c>
      <c r="T326" s="92">
        <v>0</v>
      </c>
      <c r="U326" s="97">
        <v>0</v>
      </c>
    </row>
    <row r="327" spans="1:21">
      <c r="A327" s="96">
        <v>312</v>
      </c>
      <c r="B327" s="92">
        <v>1</v>
      </c>
      <c r="C327" s="92">
        <v>0</v>
      </c>
      <c r="D327" s="92">
        <v>0</v>
      </c>
      <c r="E327" s="92">
        <v>0</v>
      </c>
      <c r="F327" s="92">
        <v>0</v>
      </c>
      <c r="G327" s="92">
        <v>0</v>
      </c>
      <c r="H327" s="92">
        <v>0</v>
      </c>
      <c r="I327" s="92">
        <v>0</v>
      </c>
      <c r="J327" s="92">
        <v>0</v>
      </c>
      <c r="K327" s="92">
        <v>0</v>
      </c>
      <c r="L327" s="92">
        <v>0</v>
      </c>
      <c r="M327" s="92">
        <v>0</v>
      </c>
      <c r="N327" s="92">
        <v>0</v>
      </c>
      <c r="O327" s="92">
        <v>0</v>
      </c>
      <c r="P327" s="92">
        <v>0</v>
      </c>
      <c r="Q327" s="92">
        <v>0</v>
      </c>
      <c r="R327" s="92">
        <v>0</v>
      </c>
      <c r="S327" s="92">
        <v>0</v>
      </c>
      <c r="T327" s="92">
        <v>0</v>
      </c>
      <c r="U327" s="97">
        <v>0</v>
      </c>
    </row>
    <row r="328" spans="1:21">
      <c r="A328" s="96">
        <v>313</v>
      </c>
      <c r="B328" s="92">
        <v>1</v>
      </c>
      <c r="C328" s="92">
        <v>0</v>
      </c>
      <c r="D328" s="92">
        <v>0</v>
      </c>
      <c r="E328" s="92">
        <v>0</v>
      </c>
      <c r="F328" s="92">
        <v>0</v>
      </c>
      <c r="G328" s="92">
        <v>0</v>
      </c>
      <c r="H328" s="92">
        <v>0</v>
      </c>
      <c r="I328" s="92">
        <v>0</v>
      </c>
      <c r="J328" s="92">
        <v>0</v>
      </c>
      <c r="K328" s="92">
        <v>0</v>
      </c>
      <c r="L328" s="92">
        <v>0</v>
      </c>
      <c r="M328" s="92">
        <v>0</v>
      </c>
      <c r="N328" s="92">
        <v>0</v>
      </c>
      <c r="O328" s="92">
        <v>0</v>
      </c>
      <c r="P328" s="92">
        <v>0</v>
      </c>
      <c r="Q328" s="92">
        <v>0</v>
      </c>
      <c r="R328" s="92">
        <v>0</v>
      </c>
      <c r="S328" s="92">
        <v>0</v>
      </c>
      <c r="T328" s="92">
        <v>0</v>
      </c>
      <c r="U328" s="97">
        <v>0</v>
      </c>
    </row>
    <row r="329" spans="1:21">
      <c r="A329" s="96">
        <v>314</v>
      </c>
      <c r="B329" s="92">
        <v>1</v>
      </c>
      <c r="C329" s="92">
        <v>0</v>
      </c>
      <c r="D329" s="92">
        <v>0</v>
      </c>
      <c r="E329" s="92">
        <v>0</v>
      </c>
      <c r="F329" s="92">
        <v>0</v>
      </c>
      <c r="G329" s="92">
        <v>0</v>
      </c>
      <c r="H329" s="92">
        <v>0</v>
      </c>
      <c r="I329" s="92">
        <v>0</v>
      </c>
      <c r="J329" s="92">
        <v>0</v>
      </c>
      <c r="K329" s="92">
        <v>0</v>
      </c>
      <c r="L329" s="92">
        <v>0</v>
      </c>
      <c r="M329" s="92">
        <v>0</v>
      </c>
      <c r="N329" s="92">
        <v>0</v>
      </c>
      <c r="O329" s="92">
        <v>0</v>
      </c>
      <c r="P329" s="92">
        <v>0</v>
      </c>
      <c r="Q329" s="92">
        <v>0</v>
      </c>
      <c r="R329" s="92">
        <v>0</v>
      </c>
      <c r="S329" s="92">
        <v>0</v>
      </c>
      <c r="T329" s="92">
        <v>0</v>
      </c>
      <c r="U329" s="97">
        <v>0</v>
      </c>
    </row>
    <row r="330" spans="1:21">
      <c r="A330" s="96">
        <v>315</v>
      </c>
      <c r="B330" s="92">
        <v>1</v>
      </c>
      <c r="C330" s="92">
        <v>0</v>
      </c>
      <c r="D330" s="92">
        <v>0</v>
      </c>
      <c r="E330" s="92">
        <v>0</v>
      </c>
      <c r="F330" s="92">
        <v>0</v>
      </c>
      <c r="G330" s="92">
        <v>0</v>
      </c>
      <c r="H330" s="92">
        <v>0</v>
      </c>
      <c r="I330" s="92">
        <v>0</v>
      </c>
      <c r="J330" s="92">
        <v>0</v>
      </c>
      <c r="K330" s="92">
        <v>0</v>
      </c>
      <c r="L330" s="92">
        <v>0</v>
      </c>
      <c r="M330" s="92">
        <v>0</v>
      </c>
      <c r="N330" s="92">
        <v>0</v>
      </c>
      <c r="O330" s="92">
        <v>0</v>
      </c>
      <c r="P330" s="92">
        <v>0</v>
      </c>
      <c r="Q330" s="92">
        <v>0</v>
      </c>
      <c r="R330" s="92">
        <v>0</v>
      </c>
      <c r="S330" s="92">
        <v>0</v>
      </c>
      <c r="T330" s="92">
        <v>0</v>
      </c>
      <c r="U330" s="97">
        <v>0</v>
      </c>
    </row>
    <row r="331" spans="1:21">
      <c r="A331" s="96">
        <v>316</v>
      </c>
      <c r="B331" s="92">
        <v>1</v>
      </c>
      <c r="C331" s="92">
        <v>0</v>
      </c>
      <c r="D331" s="92">
        <v>0</v>
      </c>
      <c r="E331" s="92">
        <v>0</v>
      </c>
      <c r="F331" s="92">
        <v>0</v>
      </c>
      <c r="G331" s="92">
        <v>0</v>
      </c>
      <c r="H331" s="92">
        <v>0</v>
      </c>
      <c r="I331" s="92">
        <v>0</v>
      </c>
      <c r="J331" s="92">
        <v>0</v>
      </c>
      <c r="K331" s="92">
        <v>0</v>
      </c>
      <c r="L331" s="92">
        <v>0</v>
      </c>
      <c r="M331" s="92">
        <v>0</v>
      </c>
      <c r="N331" s="92">
        <v>0</v>
      </c>
      <c r="O331" s="92">
        <v>0</v>
      </c>
      <c r="P331" s="92">
        <v>0</v>
      </c>
      <c r="Q331" s="92">
        <v>0</v>
      </c>
      <c r="R331" s="92">
        <v>0</v>
      </c>
      <c r="S331" s="92">
        <v>0</v>
      </c>
      <c r="T331" s="92">
        <v>0</v>
      </c>
      <c r="U331" s="97">
        <v>0</v>
      </c>
    </row>
    <row r="332" spans="1:21">
      <c r="A332" s="96">
        <v>317</v>
      </c>
      <c r="B332" s="92">
        <v>1</v>
      </c>
      <c r="C332" s="92">
        <v>0</v>
      </c>
      <c r="D332" s="92">
        <v>0</v>
      </c>
      <c r="E332" s="92">
        <v>0</v>
      </c>
      <c r="F332" s="92">
        <v>0</v>
      </c>
      <c r="G332" s="92">
        <v>0</v>
      </c>
      <c r="H332" s="92">
        <v>0</v>
      </c>
      <c r="I332" s="92">
        <v>0</v>
      </c>
      <c r="J332" s="92">
        <v>0</v>
      </c>
      <c r="K332" s="92">
        <v>0</v>
      </c>
      <c r="L332" s="92">
        <v>0</v>
      </c>
      <c r="M332" s="92">
        <v>0</v>
      </c>
      <c r="N332" s="92">
        <v>0</v>
      </c>
      <c r="O332" s="92">
        <v>0</v>
      </c>
      <c r="P332" s="92">
        <v>0</v>
      </c>
      <c r="Q332" s="92">
        <v>0</v>
      </c>
      <c r="R332" s="92">
        <v>0</v>
      </c>
      <c r="S332" s="92">
        <v>0</v>
      </c>
      <c r="T332" s="92">
        <v>0</v>
      </c>
      <c r="U332" s="97">
        <v>0</v>
      </c>
    </row>
    <row r="333" spans="1:21">
      <c r="A333" s="96">
        <v>318</v>
      </c>
      <c r="B333" s="92">
        <v>1</v>
      </c>
      <c r="C333" s="92">
        <v>0</v>
      </c>
      <c r="D333" s="92">
        <v>0</v>
      </c>
      <c r="E333" s="92">
        <v>0</v>
      </c>
      <c r="F333" s="92">
        <v>0</v>
      </c>
      <c r="G333" s="92">
        <v>0</v>
      </c>
      <c r="H333" s="92">
        <v>0</v>
      </c>
      <c r="I333" s="92">
        <v>0</v>
      </c>
      <c r="J333" s="92">
        <v>0</v>
      </c>
      <c r="K333" s="92">
        <v>0</v>
      </c>
      <c r="L333" s="92">
        <v>0</v>
      </c>
      <c r="M333" s="92">
        <v>0</v>
      </c>
      <c r="N333" s="92">
        <v>0</v>
      </c>
      <c r="O333" s="92">
        <v>0</v>
      </c>
      <c r="P333" s="92">
        <v>0</v>
      </c>
      <c r="Q333" s="92">
        <v>0</v>
      </c>
      <c r="R333" s="92">
        <v>0</v>
      </c>
      <c r="S333" s="92">
        <v>0</v>
      </c>
      <c r="T333" s="92">
        <v>0</v>
      </c>
      <c r="U333" s="97">
        <v>0</v>
      </c>
    </row>
    <row r="334" spans="1:21">
      <c r="A334" s="96">
        <v>319</v>
      </c>
      <c r="B334" s="92">
        <v>1</v>
      </c>
      <c r="C334" s="92">
        <v>0</v>
      </c>
      <c r="D334" s="92">
        <v>0</v>
      </c>
      <c r="E334" s="92">
        <v>0</v>
      </c>
      <c r="F334" s="92">
        <v>0</v>
      </c>
      <c r="G334" s="92">
        <v>0</v>
      </c>
      <c r="H334" s="92">
        <v>0</v>
      </c>
      <c r="I334" s="92">
        <v>0</v>
      </c>
      <c r="J334" s="92">
        <v>0</v>
      </c>
      <c r="K334" s="92">
        <v>0</v>
      </c>
      <c r="L334" s="92">
        <v>0</v>
      </c>
      <c r="M334" s="92">
        <v>0</v>
      </c>
      <c r="N334" s="92">
        <v>0</v>
      </c>
      <c r="O334" s="92">
        <v>0</v>
      </c>
      <c r="P334" s="92">
        <v>0</v>
      </c>
      <c r="Q334" s="92">
        <v>0</v>
      </c>
      <c r="R334" s="92">
        <v>0</v>
      </c>
      <c r="S334" s="92">
        <v>0</v>
      </c>
      <c r="T334" s="92">
        <v>0</v>
      </c>
      <c r="U334" s="97">
        <v>0</v>
      </c>
    </row>
    <row r="335" spans="1:21">
      <c r="A335" s="96">
        <v>320</v>
      </c>
      <c r="B335" s="92">
        <v>1</v>
      </c>
      <c r="C335" s="92">
        <v>0</v>
      </c>
      <c r="D335" s="92">
        <v>0</v>
      </c>
      <c r="E335" s="92">
        <v>0</v>
      </c>
      <c r="F335" s="92">
        <v>0</v>
      </c>
      <c r="G335" s="92">
        <v>0</v>
      </c>
      <c r="H335" s="92">
        <v>0</v>
      </c>
      <c r="I335" s="92">
        <v>0</v>
      </c>
      <c r="J335" s="92">
        <v>0</v>
      </c>
      <c r="K335" s="92">
        <v>0</v>
      </c>
      <c r="L335" s="92">
        <v>0</v>
      </c>
      <c r="M335" s="92">
        <v>0</v>
      </c>
      <c r="N335" s="92">
        <v>0</v>
      </c>
      <c r="O335" s="92">
        <v>0</v>
      </c>
      <c r="P335" s="92">
        <v>0</v>
      </c>
      <c r="Q335" s="92">
        <v>0</v>
      </c>
      <c r="R335" s="92">
        <v>0</v>
      </c>
      <c r="S335" s="92">
        <v>0</v>
      </c>
      <c r="T335" s="92">
        <v>0</v>
      </c>
      <c r="U335" s="97">
        <v>0</v>
      </c>
    </row>
    <row r="336" spans="1:21">
      <c r="A336" s="96">
        <v>321</v>
      </c>
      <c r="B336" s="92">
        <v>1</v>
      </c>
      <c r="C336" s="92">
        <v>0</v>
      </c>
      <c r="D336" s="92">
        <v>0</v>
      </c>
      <c r="E336" s="92">
        <v>0</v>
      </c>
      <c r="F336" s="92">
        <v>0</v>
      </c>
      <c r="G336" s="92">
        <v>0</v>
      </c>
      <c r="H336" s="92">
        <v>0</v>
      </c>
      <c r="I336" s="92">
        <v>0</v>
      </c>
      <c r="J336" s="92">
        <v>0</v>
      </c>
      <c r="K336" s="92">
        <v>0</v>
      </c>
      <c r="L336" s="92">
        <v>0</v>
      </c>
      <c r="M336" s="92">
        <v>0</v>
      </c>
      <c r="N336" s="92">
        <v>0</v>
      </c>
      <c r="O336" s="92">
        <v>0</v>
      </c>
      <c r="P336" s="92">
        <v>0</v>
      </c>
      <c r="Q336" s="92">
        <v>0</v>
      </c>
      <c r="R336" s="92">
        <v>0</v>
      </c>
      <c r="S336" s="92">
        <v>0</v>
      </c>
      <c r="T336" s="92">
        <v>0</v>
      </c>
      <c r="U336" s="97">
        <v>0</v>
      </c>
    </row>
    <row r="337" spans="1:21">
      <c r="A337" s="96">
        <v>322</v>
      </c>
      <c r="B337" s="92">
        <v>1</v>
      </c>
      <c r="C337" s="92">
        <v>0</v>
      </c>
      <c r="D337" s="92">
        <v>0</v>
      </c>
      <c r="E337" s="92">
        <v>0</v>
      </c>
      <c r="F337" s="92">
        <v>0</v>
      </c>
      <c r="G337" s="92">
        <v>0</v>
      </c>
      <c r="H337" s="92">
        <v>0</v>
      </c>
      <c r="I337" s="92">
        <v>0</v>
      </c>
      <c r="J337" s="92">
        <v>0</v>
      </c>
      <c r="K337" s="92">
        <v>0</v>
      </c>
      <c r="L337" s="92">
        <v>0</v>
      </c>
      <c r="M337" s="92">
        <v>0</v>
      </c>
      <c r="N337" s="92">
        <v>0</v>
      </c>
      <c r="O337" s="92">
        <v>0</v>
      </c>
      <c r="P337" s="92">
        <v>0</v>
      </c>
      <c r="Q337" s="92">
        <v>0</v>
      </c>
      <c r="R337" s="92">
        <v>0</v>
      </c>
      <c r="S337" s="92">
        <v>0</v>
      </c>
      <c r="T337" s="92">
        <v>0</v>
      </c>
      <c r="U337" s="97">
        <v>0</v>
      </c>
    </row>
    <row r="338" spans="1:21">
      <c r="A338" s="96">
        <v>323</v>
      </c>
      <c r="B338" s="92">
        <v>1</v>
      </c>
      <c r="C338" s="92">
        <v>0</v>
      </c>
      <c r="D338" s="92">
        <v>0</v>
      </c>
      <c r="E338" s="92">
        <v>0</v>
      </c>
      <c r="F338" s="92">
        <v>0</v>
      </c>
      <c r="G338" s="92">
        <v>0</v>
      </c>
      <c r="H338" s="92">
        <v>0</v>
      </c>
      <c r="I338" s="92">
        <v>0</v>
      </c>
      <c r="J338" s="92">
        <v>0</v>
      </c>
      <c r="K338" s="92">
        <v>0</v>
      </c>
      <c r="L338" s="92">
        <v>0</v>
      </c>
      <c r="M338" s="92">
        <v>0</v>
      </c>
      <c r="N338" s="92">
        <v>0</v>
      </c>
      <c r="O338" s="92">
        <v>0</v>
      </c>
      <c r="P338" s="92">
        <v>0</v>
      </c>
      <c r="Q338" s="92">
        <v>0</v>
      </c>
      <c r="R338" s="92">
        <v>0</v>
      </c>
      <c r="S338" s="92">
        <v>0</v>
      </c>
      <c r="T338" s="92">
        <v>0</v>
      </c>
      <c r="U338" s="97">
        <v>0</v>
      </c>
    </row>
    <row r="339" spans="1:21">
      <c r="A339" s="96">
        <v>324</v>
      </c>
      <c r="B339" s="92">
        <v>1</v>
      </c>
      <c r="C339" s="92">
        <v>0</v>
      </c>
      <c r="D339" s="92">
        <v>0</v>
      </c>
      <c r="E339" s="92">
        <v>0</v>
      </c>
      <c r="F339" s="92">
        <v>0</v>
      </c>
      <c r="G339" s="92">
        <v>0</v>
      </c>
      <c r="H339" s="92">
        <v>0</v>
      </c>
      <c r="I339" s="92">
        <v>0</v>
      </c>
      <c r="J339" s="92">
        <v>0</v>
      </c>
      <c r="K339" s="92">
        <v>0</v>
      </c>
      <c r="L339" s="92">
        <v>0</v>
      </c>
      <c r="M339" s="92">
        <v>0</v>
      </c>
      <c r="N339" s="92">
        <v>0</v>
      </c>
      <c r="O339" s="92">
        <v>0</v>
      </c>
      <c r="P339" s="92">
        <v>0</v>
      </c>
      <c r="Q339" s="92">
        <v>0</v>
      </c>
      <c r="R339" s="92">
        <v>0</v>
      </c>
      <c r="S339" s="92">
        <v>0</v>
      </c>
      <c r="T339" s="92">
        <v>0</v>
      </c>
      <c r="U339" s="97">
        <v>0</v>
      </c>
    </row>
    <row r="340" spans="1:21">
      <c r="A340" s="96">
        <v>325</v>
      </c>
      <c r="B340" s="92">
        <v>1</v>
      </c>
      <c r="C340" s="92">
        <v>0</v>
      </c>
      <c r="D340" s="92">
        <v>0</v>
      </c>
      <c r="E340" s="92">
        <v>0</v>
      </c>
      <c r="F340" s="92">
        <v>0</v>
      </c>
      <c r="G340" s="92">
        <v>0</v>
      </c>
      <c r="H340" s="92">
        <v>0</v>
      </c>
      <c r="I340" s="92">
        <v>0</v>
      </c>
      <c r="J340" s="92">
        <v>0</v>
      </c>
      <c r="K340" s="92">
        <v>0</v>
      </c>
      <c r="L340" s="92">
        <v>0</v>
      </c>
      <c r="M340" s="92">
        <v>0</v>
      </c>
      <c r="N340" s="92">
        <v>0</v>
      </c>
      <c r="O340" s="92">
        <v>0</v>
      </c>
      <c r="P340" s="92">
        <v>0</v>
      </c>
      <c r="Q340" s="92">
        <v>0</v>
      </c>
      <c r="R340" s="92">
        <v>0</v>
      </c>
      <c r="S340" s="92">
        <v>0</v>
      </c>
      <c r="T340" s="92">
        <v>0</v>
      </c>
      <c r="U340" s="97">
        <v>0</v>
      </c>
    </row>
    <row r="341" spans="1:21">
      <c r="A341" s="96">
        <v>326</v>
      </c>
      <c r="B341" s="92">
        <v>1</v>
      </c>
      <c r="C341" s="92">
        <v>0</v>
      </c>
      <c r="D341" s="92">
        <v>0</v>
      </c>
      <c r="E341" s="92">
        <v>0</v>
      </c>
      <c r="F341" s="92">
        <v>0</v>
      </c>
      <c r="G341" s="92">
        <v>0</v>
      </c>
      <c r="H341" s="92">
        <v>0</v>
      </c>
      <c r="I341" s="92">
        <v>0</v>
      </c>
      <c r="J341" s="92">
        <v>0</v>
      </c>
      <c r="K341" s="92">
        <v>0</v>
      </c>
      <c r="L341" s="92">
        <v>0</v>
      </c>
      <c r="M341" s="92">
        <v>0</v>
      </c>
      <c r="N341" s="92">
        <v>0</v>
      </c>
      <c r="O341" s="92">
        <v>0</v>
      </c>
      <c r="P341" s="92">
        <v>0</v>
      </c>
      <c r="Q341" s="92">
        <v>0</v>
      </c>
      <c r="R341" s="92">
        <v>0</v>
      </c>
      <c r="S341" s="92">
        <v>0</v>
      </c>
      <c r="T341" s="92">
        <v>0</v>
      </c>
      <c r="U341" s="97">
        <v>0</v>
      </c>
    </row>
    <row r="342" spans="1:21">
      <c r="A342" s="96">
        <v>327</v>
      </c>
      <c r="B342" s="92">
        <v>1</v>
      </c>
      <c r="C342" s="92">
        <v>0</v>
      </c>
      <c r="D342" s="92">
        <v>0</v>
      </c>
      <c r="E342" s="92">
        <v>0</v>
      </c>
      <c r="F342" s="92">
        <v>0</v>
      </c>
      <c r="G342" s="92">
        <v>0</v>
      </c>
      <c r="H342" s="92">
        <v>0</v>
      </c>
      <c r="I342" s="92">
        <v>0</v>
      </c>
      <c r="J342" s="92">
        <v>0</v>
      </c>
      <c r="K342" s="92">
        <v>0</v>
      </c>
      <c r="L342" s="92">
        <v>0</v>
      </c>
      <c r="M342" s="92">
        <v>0</v>
      </c>
      <c r="N342" s="92">
        <v>0</v>
      </c>
      <c r="O342" s="92">
        <v>0</v>
      </c>
      <c r="P342" s="92">
        <v>0</v>
      </c>
      <c r="Q342" s="92">
        <v>0</v>
      </c>
      <c r="R342" s="92">
        <v>0</v>
      </c>
      <c r="S342" s="92">
        <v>0</v>
      </c>
      <c r="T342" s="92">
        <v>0</v>
      </c>
      <c r="U342" s="97">
        <v>0</v>
      </c>
    </row>
    <row r="343" spans="1:21">
      <c r="A343" s="96">
        <v>328</v>
      </c>
      <c r="B343" s="92">
        <v>1</v>
      </c>
      <c r="C343" s="92">
        <v>0</v>
      </c>
      <c r="D343" s="92">
        <v>0</v>
      </c>
      <c r="E343" s="92">
        <v>0</v>
      </c>
      <c r="F343" s="92">
        <v>0</v>
      </c>
      <c r="G343" s="92">
        <v>0</v>
      </c>
      <c r="H343" s="92">
        <v>0</v>
      </c>
      <c r="I343" s="92">
        <v>0</v>
      </c>
      <c r="J343" s="92">
        <v>0</v>
      </c>
      <c r="K343" s="92">
        <v>0</v>
      </c>
      <c r="L343" s="92">
        <v>0</v>
      </c>
      <c r="M343" s="92">
        <v>0</v>
      </c>
      <c r="N343" s="92">
        <v>0</v>
      </c>
      <c r="O343" s="92">
        <v>0</v>
      </c>
      <c r="P343" s="92">
        <v>0</v>
      </c>
      <c r="Q343" s="92">
        <v>0</v>
      </c>
      <c r="R343" s="92">
        <v>0</v>
      </c>
      <c r="S343" s="92">
        <v>0</v>
      </c>
      <c r="T343" s="92">
        <v>0</v>
      </c>
      <c r="U343" s="97">
        <v>0</v>
      </c>
    </row>
    <row r="344" spans="1:21">
      <c r="A344" s="96">
        <v>329</v>
      </c>
      <c r="B344" s="92">
        <v>1</v>
      </c>
      <c r="C344" s="92">
        <v>0</v>
      </c>
      <c r="D344" s="92">
        <v>0</v>
      </c>
      <c r="E344" s="92">
        <v>0</v>
      </c>
      <c r="F344" s="92">
        <v>0</v>
      </c>
      <c r="G344" s="92">
        <v>0</v>
      </c>
      <c r="H344" s="92">
        <v>0</v>
      </c>
      <c r="I344" s="92">
        <v>0</v>
      </c>
      <c r="J344" s="92">
        <v>0</v>
      </c>
      <c r="K344" s="92">
        <v>0</v>
      </c>
      <c r="L344" s="92">
        <v>0</v>
      </c>
      <c r="M344" s="92">
        <v>0</v>
      </c>
      <c r="N344" s="92">
        <v>0</v>
      </c>
      <c r="O344" s="92">
        <v>0</v>
      </c>
      <c r="P344" s="92">
        <v>0</v>
      </c>
      <c r="Q344" s="92">
        <v>0</v>
      </c>
      <c r="R344" s="92">
        <v>0</v>
      </c>
      <c r="S344" s="92">
        <v>0</v>
      </c>
      <c r="T344" s="92">
        <v>0</v>
      </c>
      <c r="U344" s="97">
        <v>0</v>
      </c>
    </row>
    <row r="345" spans="1:21">
      <c r="A345" s="96">
        <v>330</v>
      </c>
      <c r="B345" s="92">
        <v>1</v>
      </c>
      <c r="C345" s="92">
        <v>0</v>
      </c>
      <c r="D345" s="92">
        <v>0</v>
      </c>
      <c r="E345" s="92">
        <v>0</v>
      </c>
      <c r="F345" s="92">
        <v>0</v>
      </c>
      <c r="G345" s="92">
        <v>0</v>
      </c>
      <c r="H345" s="92">
        <v>0</v>
      </c>
      <c r="I345" s="92">
        <v>0</v>
      </c>
      <c r="J345" s="92">
        <v>0</v>
      </c>
      <c r="K345" s="92">
        <v>0</v>
      </c>
      <c r="L345" s="92">
        <v>0</v>
      </c>
      <c r="M345" s="92">
        <v>0</v>
      </c>
      <c r="N345" s="92">
        <v>0</v>
      </c>
      <c r="O345" s="92">
        <v>0</v>
      </c>
      <c r="P345" s="92">
        <v>0</v>
      </c>
      <c r="Q345" s="92">
        <v>0</v>
      </c>
      <c r="R345" s="92">
        <v>0</v>
      </c>
      <c r="S345" s="92">
        <v>0</v>
      </c>
      <c r="T345" s="92">
        <v>0</v>
      </c>
      <c r="U345" s="97">
        <v>0</v>
      </c>
    </row>
    <row r="346" spans="1:21">
      <c r="A346" s="96">
        <v>331</v>
      </c>
      <c r="B346" s="92">
        <v>1</v>
      </c>
      <c r="C346" s="92">
        <v>0</v>
      </c>
      <c r="D346" s="92">
        <v>0</v>
      </c>
      <c r="E346" s="92">
        <v>0</v>
      </c>
      <c r="F346" s="92">
        <v>0</v>
      </c>
      <c r="G346" s="92">
        <v>0</v>
      </c>
      <c r="H346" s="92">
        <v>0</v>
      </c>
      <c r="I346" s="92">
        <v>0</v>
      </c>
      <c r="J346" s="92">
        <v>0</v>
      </c>
      <c r="K346" s="92">
        <v>0</v>
      </c>
      <c r="L346" s="92">
        <v>0</v>
      </c>
      <c r="M346" s="92">
        <v>0</v>
      </c>
      <c r="N346" s="92">
        <v>0</v>
      </c>
      <c r="O346" s="92">
        <v>0</v>
      </c>
      <c r="P346" s="92">
        <v>0</v>
      </c>
      <c r="Q346" s="92">
        <v>0</v>
      </c>
      <c r="R346" s="92">
        <v>0</v>
      </c>
      <c r="S346" s="92">
        <v>0</v>
      </c>
      <c r="T346" s="92">
        <v>0</v>
      </c>
      <c r="U346" s="97">
        <v>0</v>
      </c>
    </row>
    <row r="347" spans="1:21">
      <c r="A347" s="96">
        <v>332</v>
      </c>
      <c r="B347" s="92">
        <v>1</v>
      </c>
      <c r="C347" s="92">
        <v>0</v>
      </c>
      <c r="D347" s="92">
        <v>0</v>
      </c>
      <c r="E347" s="92">
        <v>0</v>
      </c>
      <c r="F347" s="92">
        <v>0</v>
      </c>
      <c r="G347" s="92">
        <v>0</v>
      </c>
      <c r="H347" s="92">
        <v>0</v>
      </c>
      <c r="I347" s="92">
        <v>0</v>
      </c>
      <c r="J347" s="92">
        <v>0</v>
      </c>
      <c r="K347" s="92">
        <v>0</v>
      </c>
      <c r="L347" s="92">
        <v>0</v>
      </c>
      <c r="M347" s="92">
        <v>0</v>
      </c>
      <c r="N347" s="92">
        <v>0</v>
      </c>
      <c r="O347" s="92">
        <v>0</v>
      </c>
      <c r="P347" s="92">
        <v>0</v>
      </c>
      <c r="Q347" s="92">
        <v>0</v>
      </c>
      <c r="R347" s="92">
        <v>0</v>
      </c>
      <c r="S347" s="92">
        <v>0</v>
      </c>
      <c r="T347" s="92">
        <v>0</v>
      </c>
      <c r="U347" s="97">
        <v>0</v>
      </c>
    </row>
    <row r="348" spans="1:21">
      <c r="A348" s="96">
        <v>333</v>
      </c>
      <c r="B348" s="92">
        <v>1</v>
      </c>
      <c r="C348" s="92">
        <v>0</v>
      </c>
      <c r="D348" s="92">
        <v>0</v>
      </c>
      <c r="E348" s="92">
        <v>0</v>
      </c>
      <c r="F348" s="92">
        <v>0</v>
      </c>
      <c r="G348" s="92">
        <v>0</v>
      </c>
      <c r="H348" s="92">
        <v>0</v>
      </c>
      <c r="I348" s="92">
        <v>0</v>
      </c>
      <c r="J348" s="92">
        <v>0</v>
      </c>
      <c r="K348" s="92">
        <v>0</v>
      </c>
      <c r="L348" s="92">
        <v>0</v>
      </c>
      <c r="M348" s="92">
        <v>0</v>
      </c>
      <c r="N348" s="92">
        <v>0</v>
      </c>
      <c r="O348" s="92">
        <v>0</v>
      </c>
      <c r="P348" s="92">
        <v>0</v>
      </c>
      <c r="Q348" s="92">
        <v>0</v>
      </c>
      <c r="R348" s="92">
        <v>0</v>
      </c>
      <c r="S348" s="92">
        <v>0</v>
      </c>
      <c r="T348" s="92">
        <v>0</v>
      </c>
      <c r="U348" s="97">
        <v>0</v>
      </c>
    </row>
    <row r="349" spans="1:21">
      <c r="A349" s="96">
        <v>334</v>
      </c>
      <c r="B349" s="92">
        <v>1</v>
      </c>
      <c r="C349" s="92">
        <v>0</v>
      </c>
      <c r="D349" s="92">
        <v>0</v>
      </c>
      <c r="E349" s="92">
        <v>0</v>
      </c>
      <c r="F349" s="92">
        <v>0</v>
      </c>
      <c r="G349" s="92">
        <v>0</v>
      </c>
      <c r="H349" s="92">
        <v>0</v>
      </c>
      <c r="I349" s="92">
        <v>0</v>
      </c>
      <c r="J349" s="92">
        <v>0</v>
      </c>
      <c r="K349" s="92">
        <v>0</v>
      </c>
      <c r="L349" s="92">
        <v>0</v>
      </c>
      <c r="M349" s="92">
        <v>0</v>
      </c>
      <c r="N349" s="92">
        <v>0</v>
      </c>
      <c r="O349" s="92">
        <v>0</v>
      </c>
      <c r="P349" s="92">
        <v>0</v>
      </c>
      <c r="Q349" s="92">
        <v>0</v>
      </c>
      <c r="R349" s="92">
        <v>0</v>
      </c>
      <c r="S349" s="92">
        <v>0</v>
      </c>
      <c r="T349" s="92">
        <v>0</v>
      </c>
      <c r="U349" s="97">
        <v>0</v>
      </c>
    </row>
    <row r="350" spans="1:21">
      <c r="A350" s="96">
        <v>335</v>
      </c>
      <c r="B350" s="92">
        <v>1</v>
      </c>
      <c r="C350" s="92">
        <v>0</v>
      </c>
      <c r="D350" s="92">
        <v>0</v>
      </c>
      <c r="E350" s="92">
        <v>0</v>
      </c>
      <c r="F350" s="92">
        <v>0</v>
      </c>
      <c r="G350" s="92">
        <v>0</v>
      </c>
      <c r="H350" s="92">
        <v>0</v>
      </c>
      <c r="I350" s="92">
        <v>0</v>
      </c>
      <c r="J350" s="92">
        <v>0</v>
      </c>
      <c r="K350" s="92">
        <v>0</v>
      </c>
      <c r="L350" s="92">
        <v>0</v>
      </c>
      <c r="M350" s="92">
        <v>0</v>
      </c>
      <c r="N350" s="92">
        <v>0</v>
      </c>
      <c r="O350" s="92">
        <v>0</v>
      </c>
      <c r="P350" s="92">
        <v>0</v>
      </c>
      <c r="Q350" s="92">
        <v>0</v>
      </c>
      <c r="R350" s="92">
        <v>0</v>
      </c>
      <c r="S350" s="92">
        <v>0</v>
      </c>
      <c r="T350" s="92">
        <v>0</v>
      </c>
      <c r="U350" s="97">
        <v>0</v>
      </c>
    </row>
    <row r="351" spans="1:21">
      <c r="A351" s="96">
        <v>336</v>
      </c>
      <c r="B351" s="92">
        <v>1</v>
      </c>
      <c r="C351" s="92">
        <v>0</v>
      </c>
      <c r="D351" s="92">
        <v>0</v>
      </c>
      <c r="E351" s="92">
        <v>0</v>
      </c>
      <c r="F351" s="92">
        <v>0</v>
      </c>
      <c r="G351" s="92">
        <v>0</v>
      </c>
      <c r="H351" s="92">
        <v>0</v>
      </c>
      <c r="I351" s="92">
        <v>0</v>
      </c>
      <c r="J351" s="92">
        <v>0</v>
      </c>
      <c r="K351" s="92">
        <v>0</v>
      </c>
      <c r="L351" s="92">
        <v>0</v>
      </c>
      <c r="M351" s="92">
        <v>0</v>
      </c>
      <c r="N351" s="92">
        <v>0</v>
      </c>
      <c r="O351" s="92">
        <v>0</v>
      </c>
      <c r="P351" s="92">
        <v>0</v>
      </c>
      <c r="Q351" s="92">
        <v>0</v>
      </c>
      <c r="R351" s="92">
        <v>0</v>
      </c>
      <c r="S351" s="92">
        <v>0</v>
      </c>
      <c r="T351" s="92">
        <v>0</v>
      </c>
      <c r="U351" s="97">
        <v>0</v>
      </c>
    </row>
    <row r="352" spans="1:21">
      <c r="A352" s="96">
        <v>337</v>
      </c>
      <c r="B352" s="92">
        <v>1</v>
      </c>
      <c r="C352" s="92">
        <v>0</v>
      </c>
      <c r="D352" s="92">
        <v>0</v>
      </c>
      <c r="E352" s="92">
        <v>0</v>
      </c>
      <c r="F352" s="92">
        <v>0</v>
      </c>
      <c r="G352" s="92">
        <v>0</v>
      </c>
      <c r="H352" s="92">
        <v>0</v>
      </c>
      <c r="I352" s="92">
        <v>0</v>
      </c>
      <c r="J352" s="92">
        <v>0</v>
      </c>
      <c r="K352" s="92">
        <v>0</v>
      </c>
      <c r="L352" s="92">
        <v>0</v>
      </c>
      <c r="M352" s="92">
        <v>0</v>
      </c>
      <c r="N352" s="92">
        <v>0</v>
      </c>
      <c r="O352" s="92">
        <v>0</v>
      </c>
      <c r="P352" s="92">
        <v>0</v>
      </c>
      <c r="Q352" s="92">
        <v>0</v>
      </c>
      <c r="R352" s="92">
        <v>0</v>
      </c>
      <c r="S352" s="92">
        <v>0</v>
      </c>
      <c r="T352" s="92">
        <v>0</v>
      </c>
      <c r="U352" s="97">
        <v>0</v>
      </c>
    </row>
    <row r="353" spans="1:21">
      <c r="A353" s="96">
        <v>338</v>
      </c>
      <c r="B353" s="92">
        <v>1</v>
      </c>
      <c r="C353" s="92">
        <v>0</v>
      </c>
      <c r="D353" s="92">
        <v>0</v>
      </c>
      <c r="E353" s="92">
        <v>0</v>
      </c>
      <c r="F353" s="92">
        <v>0</v>
      </c>
      <c r="G353" s="92">
        <v>0</v>
      </c>
      <c r="H353" s="92">
        <v>0</v>
      </c>
      <c r="I353" s="92">
        <v>0</v>
      </c>
      <c r="J353" s="92">
        <v>0</v>
      </c>
      <c r="K353" s="92">
        <v>0</v>
      </c>
      <c r="L353" s="92">
        <v>0</v>
      </c>
      <c r="M353" s="92">
        <v>0</v>
      </c>
      <c r="N353" s="92">
        <v>0</v>
      </c>
      <c r="O353" s="92">
        <v>0</v>
      </c>
      <c r="P353" s="92">
        <v>0</v>
      </c>
      <c r="Q353" s="92">
        <v>0</v>
      </c>
      <c r="R353" s="92">
        <v>0</v>
      </c>
      <c r="S353" s="92">
        <v>0</v>
      </c>
      <c r="T353" s="92">
        <v>0</v>
      </c>
      <c r="U353" s="97">
        <v>0</v>
      </c>
    </row>
    <row r="354" spans="1:21">
      <c r="A354" s="96">
        <v>339</v>
      </c>
      <c r="B354" s="92">
        <v>1</v>
      </c>
      <c r="C354" s="92">
        <v>0</v>
      </c>
      <c r="D354" s="92">
        <v>0</v>
      </c>
      <c r="E354" s="92">
        <v>0</v>
      </c>
      <c r="F354" s="92">
        <v>0</v>
      </c>
      <c r="G354" s="92">
        <v>0</v>
      </c>
      <c r="H354" s="92">
        <v>0</v>
      </c>
      <c r="I354" s="92">
        <v>0</v>
      </c>
      <c r="J354" s="92">
        <v>0</v>
      </c>
      <c r="K354" s="92">
        <v>0</v>
      </c>
      <c r="L354" s="92">
        <v>0</v>
      </c>
      <c r="M354" s="92">
        <v>0</v>
      </c>
      <c r="N354" s="92">
        <v>0</v>
      </c>
      <c r="O354" s="92">
        <v>0</v>
      </c>
      <c r="P354" s="92">
        <v>0</v>
      </c>
      <c r="Q354" s="92">
        <v>0</v>
      </c>
      <c r="R354" s="92">
        <v>0</v>
      </c>
      <c r="S354" s="92">
        <v>0</v>
      </c>
      <c r="T354" s="92">
        <v>0</v>
      </c>
      <c r="U354" s="97">
        <v>0</v>
      </c>
    </row>
    <row r="355" spans="1:21">
      <c r="A355" s="96">
        <v>340</v>
      </c>
      <c r="B355" s="92">
        <v>1</v>
      </c>
      <c r="C355" s="92">
        <v>0</v>
      </c>
      <c r="D355" s="92">
        <v>0</v>
      </c>
      <c r="E355" s="92">
        <v>0</v>
      </c>
      <c r="F355" s="92">
        <v>0</v>
      </c>
      <c r="G355" s="92">
        <v>0</v>
      </c>
      <c r="H355" s="92">
        <v>0</v>
      </c>
      <c r="I355" s="92">
        <v>0</v>
      </c>
      <c r="J355" s="92">
        <v>0</v>
      </c>
      <c r="K355" s="92">
        <v>0</v>
      </c>
      <c r="L355" s="92">
        <v>0</v>
      </c>
      <c r="M355" s="92">
        <v>0</v>
      </c>
      <c r="N355" s="92">
        <v>0</v>
      </c>
      <c r="O355" s="92">
        <v>0</v>
      </c>
      <c r="P355" s="92">
        <v>0</v>
      </c>
      <c r="Q355" s="92">
        <v>0</v>
      </c>
      <c r="R355" s="92">
        <v>0</v>
      </c>
      <c r="S355" s="92">
        <v>0</v>
      </c>
      <c r="T355" s="92">
        <v>0</v>
      </c>
      <c r="U355" s="97">
        <v>0</v>
      </c>
    </row>
    <row r="356" spans="1:21">
      <c r="A356" s="96">
        <v>341</v>
      </c>
      <c r="B356" s="92">
        <v>1</v>
      </c>
      <c r="C356" s="92">
        <v>0</v>
      </c>
      <c r="D356" s="92">
        <v>0</v>
      </c>
      <c r="E356" s="92">
        <v>0</v>
      </c>
      <c r="F356" s="92">
        <v>0</v>
      </c>
      <c r="G356" s="92">
        <v>0</v>
      </c>
      <c r="H356" s="92">
        <v>0</v>
      </c>
      <c r="I356" s="92">
        <v>0</v>
      </c>
      <c r="J356" s="92">
        <v>0</v>
      </c>
      <c r="K356" s="92">
        <v>0</v>
      </c>
      <c r="L356" s="92">
        <v>0</v>
      </c>
      <c r="M356" s="92">
        <v>0</v>
      </c>
      <c r="N356" s="92">
        <v>0</v>
      </c>
      <c r="O356" s="92">
        <v>0</v>
      </c>
      <c r="P356" s="92">
        <v>0</v>
      </c>
      <c r="Q356" s="92">
        <v>0</v>
      </c>
      <c r="R356" s="92">
        <v>0</v>
      </c>
      <c r="S356" s="92">
        <v>0</v>
      </c>
      <c r="T356" s="92">
        <v>0</v>
      </c>
      <c r="U356" s="97">
        <v>0</v>
      </c>
    </row>
    <row r="357" spans="1:21">
      <c r="A357" s="96">
        <v>342</v>
      </c>
      <c r="B357" s="92">
        <v>1</v>
      </c>
      <c r="C357" s="92">
        <v>0</v>
      </c>
      <c r="D357" s="92">
        <v>0</v>
      </c>
      <c r="E357" s="92">
        <v>0</v>
      </c>
      <c r="F357" s="92">
        <v>0</v>
      </c>
      <c r="G357" s="92">
        <v>0</v>
      </c>
      <c r="H357" s="92">
        <v>0</v>
      </c>
      <c r="I357" s="92">
        <v>0</v>
      </c>
      <c r="J357" s="92">
        <v>0</v>
      </c>
      <c r="K357" s="92">
        <v>0</v>
      </c>
      <c r="L357" s="92">
        <v>0</v>
      </c>
      <c r="M357" s="92">
        <v>0</v>
      </c>
      <c r="N357" s="92">
        <v>0</v>
      </c>
      <c r="O357" s="92">
        <v>0</v>
      </c>
      <c r="P357" s="92">
        <v>0</v>
      </c>
      <c r="Q357" s="92">
        <v>0</v>
      </c>
      <c r="R357" s="92">
        <v>0</v>
      </c>
      <c r="S357" s="92">
        <v>0</v>
      </c>
      <c r="T357" s="92">
        <v>0</v>
      </c>
      <c r="U357" s="97">
        <v>0</v>
      </c>
    </row>
    <row r="358" spans="1:21">
      <c r="A358" s="96">
        <v>343</v>
      </c>
      <c r="B358" s="92">
        <v>1</v>
      </c>
      <c r="C358" s="92">
        <v>0</v>
      </c>
      <c r="D358" s="92">
        <v>0</v>
      </c>
      <c r="E358" s="92">
        <v>0</v>
      </c>
      <c r="F358" s="92">
        <v>0</v>
      </c>
      <c r="G358" s="92">
        <v>0</v>
      </c>
      <c r="H358" s="92">
        <v>0</v>
      </c>
      <c r="I358" s="92">
        <v>0</v>
      </c>
      <c r="J358" s="92">
        <v>0</v>
      </c>
      <c r="K358" s="92">
        <v>0</v>
      </c>
      <c r="L358" s="92">
        <v>0</v>
      </c>
      <c r="M358" s="92">
        <v>0</v>
      </c>
      <c r="N358" s="92">
        <v>0</v>
      </c>
      <c r="O358" s="92">
        <v>0</v>
      </c>
      <c r="P358" s="92">
        <v>0</v>
      </c>
      <c r="Q358" s="92">
        <v>0</v>
      </c>
      <c r="R358" s="92">
        <v>0</v>
      </c>
      <c r="S358" s="92">
        <v>0</v>
      </c>
      <c r="T358" s="92">
        <v>0</v>
      </c>
      <c r="U358" s="97">
        <v>0</v>
      </c>
    </row>
    <row r="359" spans="1:21">
      <c r="A359" s="96">
        <v>344</v>
      </c>
      <c r="B359" s="92">
        <v>1</v>
      </c>
      <c r="C359" s="92">
        <v>0</v>
      </c>
      <c r="D359" s="92">
        <v>0</v>
      </c>
      <c r="E359" s="92">
        <v>0</v>
      </c>
      <c r="F359" s="92">
        <v>0</v>
      </c>
      <c r="G359" s="92">
        <v>0</v>
      </c>
      <c r="H359" s="92">
        <v>0</v>
      </c>
      <c r="I359" s="92">
        <v>0</v>
      </c>
      <c r="J359" s="92">
        <v>0</v>
      </c>
      <c r="K359" s="92">
        <v>0</v>
      </c>
      <c r="L359" s="92">
        <v>0</v>
      </c>
      <c r="M359" s="92">
        <v>0</v>
      </c>
      <c r="N359" s="92">
        <v>0</v>
      </c>
      <c r="O359" s="92">
        <v>0</v>
      </c>
      <c r="P359" s="92">
        <v>0</v>
      </c>
      <c r="Q359" s="92">
        <v>0</v>
      </c>
      <c r="R359" s="92">
        <v>0</v>
      </c>
      <c r="S359" s="92">
        <v>0</v>
      </c>
      <c r="T359" s="92">
        <v>0</v>
      </c>
      <c r="U359" s="97">
        <v>0</v>
      </c>
    </row>
    <row r="360" spans="1:21">
      <c r="A360" s="96">
        <v>345</v>
      </c>
      <c r="B360" s="92">
        <v>1</v>
      </c>
      <c r="C360" s="92">
        <v>0</v>
      </c>
      <c r="D360" s="92">
        <v>0</v>
      </c>
      <c r="E360" s="92">
        <v>0</v>
      </c>
      <c r="F360" s="92">
        <v>0</v>
      </c>
      <c r="G360" s="92">
        <v>0</v>
      </c>
      <c r="H360" s="92">
        <v>0</v>
      </c>
      <c r="I360" s="92">
        <v>0</v>
      </c>
      <c r="J360" s="92">
        <v>0</v>
      </c>
      <c r="K360" s="92">
        <v>0</v>
      </c>
      <c r="L360" s="92">
        <v>0</v>
      </c>
      <c r="M360" s="92">
        <v>0</v>
      </c>
      <c r="N360" s="92">
        <v>0</v>
      </c>
      <c r="O360" s="92">
        <v>0</v>
      </c>
      <c r="P360" s="92">
        <v>0</v>
      </c>
      <c r="Q360" s="92">
        <v>0</v>
      </c>
      <c r="R360" s="92">
        <v>0</v>
      </c>
      <c r="S360" s="92">
        <v>0</v>
      </c>
      <c r="T360" s="92">
        <v>0</v>
      </c>
      <c r="U360" s="97">
        <v>0</v>
      </c>
    </row>
    <row r="361" spans="1:21">
      <c r="A361" s="96">
        <v>346</v>
      </c>
      <c r="B361" s="92">
        <v>1</v>
      </c>
      <c r="C361" s="92">
        <v>0</v>
      </c>
      <c r="D361" s="92">
        <v>0</v>
      </c>
      <c r="E361" s="92">
        <v>0</v>
      </c>
      <c r="F361" s="92">
        <v>0</v>
      </c>
      <c r="G361" s="92">
        <v>0</v>
      </c>
      <c r="H361" s="92">
        <v>0</v>
      </c>
      <c r="I361" s="92">
        <v>0</v>
      </c>
      <c r="J361" s="92">
        <v>0</v>
      </c>
      <c r="K361" s="92">
        <v>0</v>
      </c>
      <c r="L361" s="92">
        <v>0</v>
      </c>
      <c r="M361" s="92">
        <v>0</v>
      </c>
      <c r="N361" s="92">
        <v>0</v>
      </c>
      <c r="O361" s="92">
        <v>0</v>
      </c>
      <c r="P361" s="92">
        <v>0</v>
      </c>
      <c r="Q361" s="92">
        <v>0</v>
      </c>
      <c r="R361" s="92">
        <v>0</v>
      </c>
      <c r="S361" s="92">
        <v>0</v>
      </c>
      <c r="T361" s="92">
        <v>0</v>
      </c>
      <c r="U361" s="97">
        <v>0</v>
      </c>
    </row>
    <row r="362" spans="1:21">
      <c r="A362" s="96">
        <v>347</v>
      </c>
      <c r="B362" s="92">
        <v>1</v>
      </c>
      <c r="C362" s="92">
        <v>0</v>
      </c>
      <c r="D362" s="92">
        <v>0</v>
      </c>
      <c r="E362" s="92">
        <v>0</v>
      </c>
      <c r="F362" s="92">
        <v>0</v>
      </c>
      <c r="G362" s="92">
        <v>0</v>
      </c>
      <c r="H362" s="92">
        <v>0</v>
      </c>
      <c r="I362" s="92">
        <v>0</v>
      </c>
      <c r="J362" s="92">
        <v>0</v>
      </c>
      <c r="K362" s="92">
        <v>0</v>
      </c>
      <c r="L362" s="92">
        <v>0</v>
      </c>
      <c r="M362" s="92">
        <v>0</v>
      </c>
      <c r="N362" s="92">
        <v>0</v>
      </c>
      <c r="O362" s="92">
        <v>0</v>
      </c>
      <c r="P362" s="92">
        <v>0</v>
      </c>
      <c r="Q362" s="92">
        <v>0</v>
      </c>
      <c r="R362" s="92">
        <v>0</v>
      </c>
      <c r="S362" s="92">
        <v>0</v>
      </c>
      <c r="T362" s="92">
        <v>0</v>
      </c>
      <c r="U362" s="97">
        <v>0</v>
      </c>
    </row>
    <row r="363" spans="1:21">
      <c r="A363" s="96">
        <v>348</v>
      </c>
      <c r="B363" s="92">
        <v>1</v>
      </c>
      <c r="C363" s="92">
        <v>0</v>
      </c>
      <c r="D363" s="92">
        <v>0</v>
      </c>
      <c r="E363" s="92">
        <v>0</v>
      </c>
      <c r="F363" s="92">
        <v>0</v>
      </c>
      <c r="G363" s="92">
        <v>0</v>
      </c>
      <c r="H363" s="92">
        <v>0</v>
      </c>
      <c r="I363" s="92">
        <v>0</v>
      </c>
      <c r="J363" s="92">
        <v>0</v>
      </c>
      <c r="K363" s="92">
        <v>0</v>
      </c>
      <c r="L363" s="92">
        <v>0</v>
      </c>
      <c r="M363" s="92">
        <v>0</v>
      </c>
      <c r="N363" s="92">
        <v>0</v>
      </c>
      <c r="O363" s="92">
        <v>0</v>
      </c>
      <c r="P363" s="92">
        <v>0</v>
      </c>
      <c r="Q363" s="92">
        <v>0</v>
      </c>
      <c r="R363" s="92">
        <v>0</v>
      </c>
      <c r="S363" s="92">
        <v>0</v>
      </c>
      <c r="T363" s="92">
        <v>0</v>
      </c>
      <c r="U363" s="97">
        <v>0</v>
      </c>
    </row>
    <row r="364" spans="1:21">
      <c r="A364" s="96">
        <v>349</v>
      </c>
      <c r="B364" s="92">
        <v>1</v>
      </c>
      <c r="C364" s="92">
        <v>0</v>
      </c>
      <c r="D364" s="92">
        <v>0</v>
      </c>
      <c r="E364" s="92">
        <v>0</v>
      </c>
      <c r="F364" s="92">
        <v>0</v>
      </c>
      <c r="G364" s="92">
        <v>0</v>
      </c>
      <c r="H364" s="92">
        <v>0</v>
      </c>
      <c r="I364" s="92">
        <v>0</v>
      </c>
      <c r="J364" s="92">
        <v>0</v>
      </c>
      <c r="K364" s="92">
        <v>0</v>
      </c>
      <c r="L364" s="92">
        <v>0</v>
      </c>
      <c r="M364" s="92">
        <v>0</v>
      </c>
      <c r="N364" s="92">
        <v>0</v>
      </c>
      <c r="O364" s="92">
        <v>0</v>
      </c>
      <c r="P364" s="92">
        <v>0</v>
      </c>
      <c r="Q364" s="92">
        <v>0</v>
      </c>
      <c r="R364" s="92">
        <v>0</v>
      </c>
      <c r="S364" s="92">
        <v>0</v>
      </c>
      <c r="T364" s="92">
        <v>0</v>
      </c>
      <c r="U364" s="97">
        <v>0</v>
      </c>
    </row>
    <row r="365" spans="1:21">
      <c r="A365" s="96">
        <v>350</v>
      </c>
      <c r="B365" s="92">
        <v>1</v>
      </c>
      <c r="C365" s="92">
        <v>0</v>
      </c>
      <c r="D365" s="92">
        <v>0</v>
      </c>
      <c r="E365" s="92">
        <v>0</v>
      </c>
      <c r="F365" s="92">
        <v>0</v>
      </c>
      <c r="G365" s="92">
        <v>0</v>
      </c>
      <c r="H365" s="92">
        <v>0</v>
      </c>
      <c r="I365" s="92">
        <v>0</v>
      </c>
      <c r="J365" s="92">
        <v>0</v>
      </c>
      <c r="K365" s="92">
        <v>0</v>
      </c>
      <c r="L365" s="92">
        <v>0</v>
      </c>
      <c r="M365" s="92">
        <v>0</v>
      </c>
      <c r="N365" s="92">
        <v>0</v>
      </c>
      <c r="O365" s="92">
        <v>0</v>
      </c>
      <c r="P365" s="92">
        <v>0</v>
      </c>
      <c r="Q365" s="92">
        <v>0</v>
      </c>
      <c r="R365" s="92">
        <v>0</v>
      </c>
      <c r="S365" s="92">
        <v>0</v>
      </c>
      <c r="T365" s="92">
        <v>0</v>
      </c>
      <c r="U365" s="97">
        <v>0</v>
      </c>
    </row>
    <row r="366" spans="1:21">
      <c r="A366" s="96">
        <v>351</v>
      </c>
      <c r="B366" s="92">
        <v>1</v>
      </c>
      <c r="C366" s="92">
        <v>0</v>
      </c>
      <c r="D366" s="92">
        <v>0</v>
      </c>
      <c r="E366" s="92">
        <v>0</v>
      </c>
      <c r="F366" s="92">
        <v>0</v>
      </c>
      <c r="G366" s="92">
        <v>0</v>
      </c>
      <c r="H366" s="92">
        <v>0</v>
      </c>
      <c r="I366" s="92">
        <v>0</v>
      </c>
      <c r="J366" s="92">
        <v>0</v>
      </c>
      <c r="K366" s="92">
        <v>0</v>
      </c>
      <c r="L366" s="92">
        <v>0</v>
      </c>
      <c r="M366" s="92">
        <v>0</v>
      </c>
      <c r="N366" s="92">
        <v>0</v>
      </c>
      <c r="O366" s="92">
        <v>0</v>
      </c>
      <c r="P366" s="92">
        <v>0</v>
      </c>
      <c r="Q366" s="92">
        <v>0</v>
      </c>
      <c r="R366" s="92">
        <v>0</v>
      </c>
      <c r="S366" s="92">
        <v>0</v>
      </c>
      <c r="T366" s="92">
        <v>0</v>
      </c>
      <c r="U366" s="97">
        <v>0</v>
      </c>
    </row>
    <row r="367" spans="1:21">
      <c r="A367" s="96">
        <v>352</v>
      </c>
      <c r="B367" s="92">
        <v>1</v>
      </c>
      <c r="C367" s="92">
        <v>0</v>
      </c>
      <c r="D367" s="92">
        <v>0</v>
      </c>
      <c r="E367" s="92">
        <v>0</v>
      </c>
      <c r="F367" s="92">
        <v>0</v>
      </c>
      <c r="G367" s="92">
        <v>0</v>
      </c>
      <c r="H367" s="92">
        <v>0</v>
      </c>
      <c r="I367" s="92">
        <v>0</v>
      </c>
      <c r="J367" s="92">
        <v>0</v>
      </c>
      <c r="K367" s="92">
        <v>0</v>
      </c>
      <c r="L367" s="92">
        <v>0</v>
      </c>
      <c r="M367" s="92">
        <v>0</v>
      </c>
      <c r="N367" s="92">
        <v>0</v>
      </c>
      <c r="O367" s="92">
        <v>0</v>
      </c>
      <c r="P367" s="92">
        <v>0</v>
      </c>
      <c r="Q367" s="92">
        <v>0</v>
      </c>
      <c r="R367" s="92">
        <v>0</v>
      </c>
      <c r="S367" s="92">
        <v>0</v>
      </c>
      <c r="T367" s="92">
        <v>0</v>
      </c>
      <c r="U367" s="97">
        <v>0</v>
      </c>
    </row>
    <row r="368" spans="1:21">
      <c r="A368" s="96">
        <v>353</v>
      </c>
      <c r="B368" s="92">
        <v>1</v>
      </c>
      <c r="C368" s="92">
        <v>0</v>
      </c>
      <c r="D368" s="92">
        <v>0</v>
      </c>
      <c r="E368" s="92">
        <v>0</v>
      </c>
      <c r="F368" s="92">
        <v>0</v>
      </c>
      <c r="G368" s="92">
        <v>0</v>
      </c>
      <c r="H368" s="92">
        <v>0</v>
      </c>
      <c r="I368" s="92">
        <v>0</v>
      </c>
      <c r="J368" s="92">
        <v>0</v>
      </c>
      <c r="K368" s="92">
        <v>0</v>
      </c>
      <c r="L368" s="92">
        <v>0</v>
      </c>
      <c r="M368" s="92">
        <v>0</v>
      </c>
      <c r="N368" s="92">
        <v>0</v>
      </c>
      <c r="O368" s="92">
        <v>0</v>
      </c>
      <c r="P368" s="92">
        <v>0</v>
      </c>
      <c r="Q368" s="92">
        <v>0</v>
      </c>
      <c r="R368" s="92">
        <v>0</v>
      </c>
      <c r="S368" s="92">
        <v>0</v>
      </c>
      <c r="T368" s="92">
        <v>0</v>
      </c>
      <c r="U368" s="97">
        <v>0</v>
      </c>
    </row>
    <row r="369" spans="1:21">
      <c r="A369" s="96">
        <v>354</v>
      </c>
      <c r="B369" s="92">
        <v>1</v>
      </c>
      <c r="C369" s="92">
        <v>0</v>
      </c>
      <c r="D369" s="92">
        <v>0</v>
      </c>
      <c r="E369" s="92">
        <v>0</v>
      </c>
      <c r="F369" s="92">
        <v>0</v>
      </c>
      <c r="G369" s="92">
        <v>0</v>
      </c>
      <c r="H369" s="92">
        <v>0</v>
      </c>
      <c r="I369" s="92">
        <v>0</v>
      </c>
      <c r="J369" s="92">
        <v>0</v>
      </c>
      <c r="K369" s="92">
        <v>0</v>
      </c>
      <c r="L369" s="92">
        <v>0</v>
      </c>
      <c r="M369" s="92">
        <v>0</v>
      </c>
      <c r="N369" s="92">
        <v>0</v>
      </c>
      <c r="O369" s="92">
        <v>0</v>
      </c>
      <c r="P369" s="92">
        <v>0</v>
      </c>
      <c r="Q369" s="92">
        <v>0</v>
      </c>
      <c r="R369" s="92">
        <v>0</v>
      </c>
      <c r="S369" s="92">
        <v>0</v>
      </c>
      <c r="T369" s="92">
        <v>0</v>
      </c>
      <c r="U369" s="97">
        <v>0</v>
      </c>
    </row>
    <row r="370" spans="1:21">
      <c r="A370" s="96">
        <v>355</v>
      </c>
      <c r="B370" s="92">
        <v>1</v>
      </c>
      <c r="C370" s="92">
        <v>0</v>
      </c>
      <c r="D370" s="92">
        <v>0</v>
      </c>
      <c r="E370" s="92">
        <v>0</v>
      </c>
      <c r="F370" s="92">
        <v>0</v>
      </c>
      <c r="G370" s="92">
        <v>0</v>
      </c>
      <c r="H370" s="92">
        <v>0</v>
      </c>
      <c r="I370" s="92">
        <v>0</v>
      </c>
      <c r="J370" s="92">
        <v>0</v>
      </c>
      <c r="K370" s="92">
        <v>0</v>
      </c>
      <c r="L370" s="92">
        <v>0</v>
      </c>
      <c r="M370" s="92">
        <v>0</v>
      </c>
      <c r="N370" s="92">
        <v>0</v>
      </c>
      <c r="O370" s="92">
        <v>0</v>
      </c>
      <c r="P370" s="92">
        <v>0</v>
      </c>
      <c r="Q370" s="92">
        <v>0</v>
      </c>
      <c r="R370" s="92">
        <v>0</v>
      </c>
      <c r="S370" s="92">
        <v>0</v>
      </c>
      <c r="T370" s="92">
        <v>0</v>
      </c>
      <c r="U370" s="97">
        <v>0</v>
      </c>
    </row>
    <row r="371" spans="1:21">
      <c r="A371" s="96">
        <v>356</v>
      </c>
      <c r="B371" s="92">
        <v>1</v>
      </c>
      <c r="C371" s="92">
        <v>0</v>
      </c>
      <c r="D371" s="92">
        <v>0</v>
      </c>
      <c r="E371" s="92">
        <v>0</v>
      </c>
      <c r="F371" s="92">
        <v>0</v>
      </c>
      <c r="G371" s="92">
        <v>0</v>
      </c>
      <c r="H371" s="92">
        <v>0</v>
      </c>
      <c r="I371" s="92">
        <v>0</v>
      </c>
      <c r="J371" s="92">
        <v>0</v>
      </c>
      <c r="K371" s="92">
        <v>0</v>
      </c>
      <c r="L371" s="92">
        <v>0</v>
      </c>
      <c r="M371" s="92">
        <v>0</v>
      </c>
      <c r="N371" s="92">
        <v>0</v>
      </c>
      <c r="O371" s="92">
        <v>0</v>
      </c>
      <c r="P371" s="92">
        <v>0</v>
      </c>
      <c r="Q371" s="92">
        <v>0</v>
      </c>
      <c r="R371" s="92">
        <v>0</v>
      </c>
      <c r="S371" s="92">
        <v>0</v>
      </c>
      <c r="T371" s="92">
        <v>0</v>
      </c>
      <c r="U371" s="97">
        <v>0</v>
      </c>
    </row>
    <row r="372" spans="1:21">
      <c r="A372" s="96">
        <v>357</v>
      </c>
      <c r="B372" s="92">
        <v>1</v>
      </c>
      <c r="C372" s="92">
        <v>0</v>
      </c>
      <c r="D372" s="92">
        <v>0</v>
      </c>
      <c r="E372" s="92">
        <v>0</v>
      </c>
      <c r="F372" s="92">
        <v>0</v>
      </c>
      <c r="G372" s="92">
        <v>0</v>
      </c>
      <c r="H372" s="92">
        <v>0</v>
      </c>
      <c r="I372" s="92">
        <v>0</v>
      </c>
      <c r="J372" s="92">
        <v>0</v>
      </c>
      <c r="K372" s="92">
        <v>0</v>
      </c>
      <c r="L372" s="92">
        <v>0</v>
      </c>
      <c r="M372" s="92">
        <v>0</v>
      </c>
      <c r="N372" s="92">
        <v>0</v>
      </c>
      <c r="O372" s="92">
        <v>0</v>
      </c>
      <c r="P372" s="92">
        <v>0</v>
      </c>
      <c r="Q372" s="92">
        <v>0</v>
      </c>
      <c r="R372" s="92">
        <v>0</v>
      </c>
      <c r="S372" s="92">
        <v>0</v>
      </c>
      <c r="T372" s="92">
        <v>0</v>
      </c>
      <c r="U372" s="97">
        <v>0</v>
      </c>
    </row>
    <row r="373" spans="1:21">
      <c r="A373" s="96">
        <v>358</v>
      </c>
      <c r="B373" s="92">
        <v>1</v>
      </c>
      <c r="C373" s="92">
        <v>0</v>
      </c>
      <c r="D373" s="92">
        <v>0</v>
      </c>
      <c r="E373" s="92">
        <v>0</v>
      </c>
      <c r="F373" s="92">
        <v>0</v>
      </c>
      <c r="G373" s="92">
        <v>0</v>
      </c>
      <c r="H373" s="92">
        <v>0</v>
      </c>
      <c r="I373" s="92">
        <v>0</v>
      </c>
      <c r="J373" s="92">
        <v>0</v>
      </c>
      <c r="K373" s="92">
        <v>0</v>
      </c>
      <c r="L373" s="92">
        <v>0</v>
      </c>
      <c r="M373" s="92">
        <v>0</v>
      </c>
      <c r="N373" s="92">
        <v>0</v>
      </c>
      <c r="O373" s="92">
        <v>0</v>
      </c>
      <c r="P373" s="92">
        <v>0</v>
      </c>
      <c r="Q373" s="92">
        <v>0</v>
      </c>
      <c r="R373" s="92">
        <v>0</v>
      </c>
      <c r="S373" s="92">
        <v>0</v>
      </c>
      <c r="T373" s="92">
        <v>0</v>
      </c>
      <c r="U373" s="97">
        <v>0</v>
      </c>
    </row>
    <row r="374" spans="1:21">
      <c r="A374" s="96">
        <v>359</v>
      </c>
      <c r="B374" s="92">
        <v>1</v>
      </c>
      <c r="C374" s="92">
        <v>0</v>
      </c>
      <c r="D374" s="92">
        <v>0</v>
      </c>
      <c r="E374" s="92">
        <v>0</v>
      </c>
      <c r="F374" s="92">
        <v>0</v>
      </c>
      <c r="G374" s="92">
        <v>0</v>
      </c>
      <c r="H374" s="92">
        <v>0</v>
      </c>
      <c r="I374" s="92">
        <v>0</v>
      </c>
      <c r="J374" s="92">
        <v>0</v>
      </c>
      <c r="K374" s="92">
        <v>0</v>
      </c>
      <c r="L374" s="92">
        <v>0</v>
      </c>
      <c r="M374" s="92">
        <v>0</v>
      </c>
      <c r="N374" s="92">
        <v>0</v>
      </c>
      <c r="O374" s="92">
        <v>0</v>
      </c>
      <c r="P374" s="92">
        <v>0</v>
      </c>
      <c r="Q374" s="92">
        <v>0</v>
      </c>
      <c r="R374" s="92">
        <v>0</v>
      </c>
      <c r="S374" s="92">
        <v>0</v>
      </c>
      <c r="T374" s="92">
        <v>0</v>
      </c>
      <c r="U374" s="97">
        <v>0</v>
      </c>
    </row>
    <row r="375" spans="1:21" ht="13.5" thickBot="1">
      <c r="A375" s="98" t="s">
        <v>64</v>
      </c>
      <c r="B375" s="99">
        <f>SUM(B15:B374)</f>
        <v>360</v>
      </c>
      <c r="C375" s="99">
        <f t="shared" ref="C375:U375" si="8">SUM(C15:C374)</f>
        <v>180</v>
      </c>
      <c r="D375" s="99">
        <f t="shared" si="8"/>
        <v>120</v>
      </c>
      <c r="E375" s="99">
        <f t="shared" si="8"/>
        <v>90</v>
      </c>
      <c r="F375" s="99">
        <f t="shared" si="8"/>
        <v>72</v>
      </c>
      <c r="G375" s="99">
        <f t="shared" si="8"/>
        <v>59</v>
      </c>
      <c r="H375" s="99">
        <f t="shared" si="8"/>
        <v>51</v>
      </c>
      <c r="I375" s="99">
        <f t="shared" si="8"/>
        <v>45</v>
      </c>
      <c r="J375" s="99">
        <f t="shared" si="8"/>
        <v>40</v>
      </c>
      <c r="K375" s="99">
        <f t="shared" si="8"/>
        <v>36</v>
      </c>
      <c r="L375" s="99">
        <f t="shared" si="8"/>
        <v>33</v>
      </c>
      <c r="M375" s="99">
        <f t="shared" si="8"/>
        <v>30</v>
      </c>
      <c r="N375" s="99">
        <f t="shared" si="8"/>
        <v>28</v>
      </c>
      <c r="O375" s="99">
        <f t="shared" si="8"/>
        <v>26</v>
      </c>
      <c r="P375" s="99">
        <f t="shared" si="8"/>
        <v>24</v>
      </c>
      <c r="Q375" s="99">
        <f t="shared" si="8"/>
        <v>22</v>
      </c>
      <c r="R375" s="99">
        <f t="shared" si="8"/>
        <v>21</v>
      </c>
      <c r="S375" s="99">
        <f t="shared" si="8"/>
        <v>20</v>
      </c>
      <c r="T375" s="99">
        <f t="shared" si="8"/>
        <v>19</v>
      </c>
      <c r="U375" s="100">
        <f t="shared" si="8"/>
        <v>18</v>
      </c>
    </row>
  </sheetData>
  <pageMargins left="0.7" right="0.7" top="0.75" bottom="0.75" header="0.3" footer="0.3"/>
  <pageSetup paperSize="9" orientation="portrait" horizontalDpi="300" verticalDpi="300" r:id="rId1"/>
  <ignoredErrors>
    <ignoredError sqref="B6:F6 B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2:H3"/>
  <sheetViews>
    <sheetView zoomScaleNormal="100" workbookViewId="0">
      <selection activeCell="J25" sqref="J25"/>
    </sheetView>
  </sheetViews>
  <sheetFormatPr baseColWidth="10" defaultRowHeight="15"/>
  <sheetData>
    <row r="2" spans="2:8">
      <c r="B2" t="s">
        <v>51</v>
      </c>
    </row>
    <row r="3" spans="2:8">
      <c r="H3" t="s">
        <v>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0"/>
  <sheetViews>
    <sheetView zoomScaleNormal="100" workbookViewId="0">
      <selection activeCell="E38" sqref="E38"/>
    </sheetView>
  </sheetViews>
  <sheetFormatPr baseColWidth="10" defaultRowHeight="12.75"/>
  <cols>
    <col min="1" max="1" width="8.42578125" style="6" customWidth="1"/>
    <col min="2" max="2" width="8.28515625" style="6" customWidth="1"/>
    <col min="3" max="3" width="9" style="6" customWidth="1"/>
    <col min="4" max="6" width="9.28515625" style="6" customWidth="1"/>
    <col min="7" max="7" width="9.7109375" style="6" customWidth="1"/>
    <col min="8" max="13" width="9.28515625" style="6" customWidth="1"/>
    <col min="14" max="14" width="8.28515625" style="6" customWidth="1"/>
    <col min="15" max="16384" width="11.42578125" style="6"/>
  </cols>
  <sheetData>
    <row r="1" spans="1:16">
      <c r="A1" s="6" t="s">
        <v>27</v>
      </c>
    </row>
    <row r="3" spans="1:16">
      <c r="A3" s="7"/>
      <c r="B3" s="10" t="str">
        <f>senoidal!C2</f>
        <v xml:space="preserve">seno </v>
      </c>
      <c r="C3" s="10" t="str">
        <f>senoidal!D2</f>
        <v>seno^2</v>
      </c>
      <c r="D3" s="10" t="str">
        <f>senoidal!E2</f>
        <v xml:space="preserve">raiz de medio: </v>
      </c>
      <c r="E3" s="10"/>
      <c r="F3" s="10" t="str">
        <f>senoidal!J2</f>
        <v xml:space="preserve"> Factor de FORMA:</v>
      </c>
      <c r="G3" s="7"/>
      <c r="H3" s="7">
        <f>senoidal!I2</f>
        <v>1.1107489308055212</v>
      </c>
    </row>
    <row r="4" spans="1:16">
      <c r="A4" s="10" t="str">
        <f>senoidal!B3</f>
        <v xml:space="preserve">Medio: </v>
      </c>
      <c r="B4" s="7">
        <f>senoidal!C3</f>
        <v>0.63660361182949765</v>
      </c>
      <c r="C4" s="7">
        <f>senoidal!D3</f>
        <v>0.50000000000000011</v>
      </c>
      <c r="D4" s="8">
        <f>senoidal!E3</f>
        <v>0.79787443362317212</v>
      </c>
      <c r="E4" s="9"/>
      <c r="F4" s="10" t="str">
        <f>senoidal!J3</f>
        <v xml:space="preserve"> Factor de CRESTA:</v>
      </c>
      <c r="G4" s="7"/>
      <c r="H4" s="7">
        <f>senoidal!I3</f>
        <v>1.4142135623730949</v>
      </c>
    </row>
    <row r="5" spans="1:16">
      <c r="A5" s="10" t="str">
        <f>senoidal!B4</f>
        <v>Eficaz:</v>
      </c>
      <c r="B5" s="7">
        <f>senoidal!C4</f>
        <v>0.70710678118654757</v>
      </c>
      <c r="C5" s="7">
        <f>1/SQRT(2)</f>
        <v>0.70710678118654746</v>
      </c>
      <c r="D5" s="11"/>
      <c r="E5" s="11"/>
      <c r="F5" s="11"/>
      <c r="G5" s="11"/>
      <c r="H5" s="11"/>
      <c r="I5" s="11"/>
    </row>
    <row r="6" spans="1:16" ht="13.5" thickBot="1">
      <c r="A6" s="11"/>
      <c r="B6" s="11"/>
      <c r="C6" s="11"/>
      <c r="D6" s="11"/>
      <c r="E6" s="11"/>
      <c r="F6" s="11"/>
      <c r="G6" s="11"/>
      <c r="H6" s="11"/>
      <c r="I6" s="11"/>
      <c r="J6" s="6" t="s">
        <v>34</v>
      </c>
      <c r="O6" s="6" t="s">
        <v>118</v>
      </c>
    </row>
    <row r="7" spans="1:16" ht="13.5" thickBot="1">
      <c r="J7" s="21" t="s">
        <v>40</v>
      </c>
      <c r="K7" s="22" t="s">
        <v>38</v>
      </c>
      <c r="L7" s="23" t="s">
        <v>42</v>
      </c>
    </row>
    <row r="8" spans="1:16" ht="13.5" thickBot="1">
      <c r="A8" s="18" t="s">
        <v>28</v>
      </c>
      <c r="B8" s="19" t="s">
        <v>29</v>
      </c>
      <c r="C8" s="19" t="s">
        <v>30</v>
      </c>
      <c r="D8" s="19" t="s">
        <v>31</v>
      </c>
      <c r="E8" s="19" t="s">
        <v>24</v>
      </c>
      <c r="F8" s="20" t="s">
        <v>32</v>
      </c>
      <c r="G8" s="18" t="s">
        <v>68</v>
      </c>
      <c r="H8" s="32" t="s">
        <v>43</v>
      </c>
      <c r="J8" s="16" t="s">
        <v>41</v>
      </c>
      <c r="K8" s="24" t="s">
        <v>39</v>
      </c>
      <c r="L8" s="146" t="s">
        <v>37</v>
      </c>
      <c r="M8" s="152" t="s">
        <v>88</v>
      </c>
      <c r="O8" s="193" t="s">
        <v>117</v>
      </c>
      <c r="P8" s="6" t="s">
        <v>43</v>
      </c>
    </row>
    <row r="9" spans="1:16">
      <c r="A9" s="26">
        <v>1</v>
      </c>
      <c r="B9" s="25">
        <v>360</v>
      </c>
      <c r="C9" s="120">
        <f>SQRT(SUM(senoidal!$D$7:$D$366)/B9)</f>
        <v>0.70710678118654757</v>
      </c>
      <c r="D9" s="120">
        <f>SUM(senoidal!$C$7:$C$366)/B9</f>
        <v>0.63660361182949765</v>
      </c>
      <c r="E9" s="120">
        <f>1/C9</f>
        <v>1.4142135623730949</v>
      </c>
      <c r="F9" s="121">
        <f>C9/D9</f>
        <v>1.1107489308055212</v>
      </c>
      <c r="G9" s="30">
        <v>1</v>
      </c>
      <c r="H9" s="31">
        <f>20*LOG10(G9)</f>
        <v>0</v>
      </c>
      <c r="J9" s="128">
        <f t="shared" ref="J9:J28" si="0">SQRT(B$9/2/B9)</f>
        <v>0.70710678118654757</v>
      </c>
      <c r="K9" s="120">
        <f t="shared" ref="K9:K28" si="1">SQRT(2*B9/B$9)</f>
        <v>1.4142135623730951</v>
      </c>
      <c r="L9" s="147">
        <f t="shared" ref="L9:L28" si="2">(2/PI())*A9</f>
        <v>0.63661977236758138</v>
      </c>
      <c r="M9" s="151">
        <f>20*LOG10(J9/J$9)</f>
        <v>0</v>
      </c>
      <c r="O9" s="191">
        <f>C9^1.2</f>
        <v>0.65975395538644721</v>
      </c>
    </row>
    <row r="10" spans="1:16">
      <c r="A10" s="27">
        <v>0.5</v>
      </c>
      <c r="B10" s="7">
        <f>B9+B$9</f>
        <v>720</v>
      </c>
      <c r="C10" s="7">
        <f>SQRT(SUM(senoidal!$D$7:$D$366)/B10)</f>
        <v>0.5</v>
      </c>
      <c r="D10" s="122">
        <f>SUM(senoidal!$C$7:$C$366)/B10</f>
        <v>0.31830180591474883</v>
      </c>
      <c r="E10" s="7">
        <f t="shared" ref="E10:E20" si="3">1/C10</f>
        <v>2</v>
      </c>
      <c r="F10" s="123">
        <f t="shared" ref="F10:F20" si="4">C10/D10</f>
        <v>1.5708362023365825</v>
      </c>
      <c r="G10" s="124">
        <f>C$9/C10</f>
        <v>1.4142135623730951</v>
      </c>
      <c r="H10" s="15">
        <f t="shared" ref="H10:H28" si="5">20*LOG10(G10)</f>
        <v>3.0102999566398125</v>
      </c>
      <c r="J10" s="14">
        <f t="shared" si="0"/>
        <v>0.5</v>
      </c>
      <c r="K10" s="7">
        <f t="shared" si="1"/>
        <v>2</v>
      </c>
      <c r="L10" s="148">
        <f t="shared" si="2"/>
        <v>0.31830988618379069</v>
      </c>
      <c r="M10" s="150">
        <f t="shared" ref="M10:M28" si="6">20*LOG10(J10/J$9)</f>
        <v>-3.0102999566398125</v>
      </c>
      <c r="O10" s="191">
        <f t="shared" ref="O10:O28" si="7">C10^1.2</f>
        <v>0.43527528164806206</v>
      </c>
    </row>
    <row r="11" spans="1:16">
      <c r="A11" s="27">
        <v>0.33333333333333331</v>
      </c>
      <c r="B11" s="7">
        <f>B10+B$9</f>
        <v>1080</v>
      </c>
      <c r="C11" s="122">
        <f>SQRT(SUM(senoidal!$D$7:$D$366)/B11)</f>
        <v>0.40824829046386307</v>
      </c>
      <c r="D11" s="122">
        <f>SUM(senoidal!$C$7:$C$366)/B11</f>
        <v>0.21220120394316591</v>
      </c>
      <c r="E11" s="122">
        <f t="shared" si="3"/>
        <v>2.4494897427831779</v>
      </c>
      <c r="F11" s="123">
        <f t="shared" si="4"/>
        <v>1.9238735826079698</v>
      </c>
      <c r="G11" s="14">
        <f>C$9/C11</f>
        <v>1.7320508075688772</v>
      </c>
      <c r="H11" s="123">
        <f t="shared" si="5"/>
        <v>4.7712125471966242</v>
      </c>
      <c r="J11" s="124">
        <f t="shared" si="0"/>
        <v>0.40824829046386302</v>
      </c>
      <c r="K11" s="122">
        <f t="shared" si="1"/>
        <v>2.4494897427831779</v>
      </c>
      <c r="L11" s="148">
        <f t="shared" si="2"/>
        <v>0.21220659078919379</v>
      </c>
      <c r="M11" s="150">
        <f t="shared" si="6"/>
        <v>-4.7712125471966251</v>
      </c>
      <c r="O11" s="191">
        <f t="shared" si="7"/>
        <v>0.34127875184653661</v>
      </c>
    </row>
    <row r="12" spans="1:16">
      <c r="A12" s="27">
        <v>0.25</v>
      </c>
      <c r="B12" s="7">
        <f t="shared" ref="B12:B28" si="8">B11+B$9</f>
        <v>1440</v>
      </c>
      <c r="C12" s="122">
        <f>SQRT(SUM(senoidal!$D$7:$D$366)/B12)</f>
        <v>0.35355339059327379</v>
      </c>
      <c r="D12" s="122">
        <f>SUM(senoidal!$C$7:$C$366)/B12</f>
        <v>0.15915090295737441</v>
      </c>
      <c r="E12" s="122">
        <f t="shared" si="3"/>
        <v>2.8284271247461898</v>
      </c>
      <c r="F12" s="123">
        <f t="shared" si="4"/>
        <v>2.2214978616110423</v>
      </c>
      <c r="G12" s="14">
        <f t="shared" ref="G12:G28" si="9">C$9/C12</f>
        <v>2</v>
      </c>
      <c r="H12" s="123">
        <f t="shared" si="5"/>
        <v>6.0205999132796242</v>
      </c>
      <c r="J12" s="124">
        <f t="shared" si="0"/>
        <v>0.35355339059327379</v>
      </c>
      <c r="K12" s="122">
        <f t="shared" si="1"/>
        <v>2.8284271247461903</v>
      </c>
      <c r="L12" s="148">
        <f t="shared" si="2"/>
        <v>0.15915494309189535</v>
      </c>
      <c r="M12" s="150">
        <f t="shared" si="6"/>
        <v>-6.0205999132796242</v>
      </c>
      <c r="O12" s="191">
        <f t="shared" si="7"/>
        <v>0.28717458874925877</v>
      </c>
    </row>
    <row r="13" spans="1:16">
      <c r="A13" s="27">
        <v>0.2</v>
      </c>
      <c r="B13" s="7">
        <f t="shared" si="8"/>
        <v>1800</v>
      </c>
      <c r="C13" s="122">
        <f>SQRT(SUM(senoidal!$D$7:$D$366)/B13)</f>
        <v>0.316227766016838</v>
      </c>
      <c r="D13" s="122">
        <f>SUM(senoidal!$C$7:$C$366)/B13</f>
        <v>0.12732072236589953</v>
      </c>
      <c r="E13" s="122">
        <f t="shared" si="3"/>
        <v>3.1622776601683786</v>
      </c>
      <c r="F13" s="123">
        <f t="shared" si="4"/>
        <v>2.4837101152163559</v>
      </c>
      <c r="G13" s="14">
        <f t="shared" si="9"/>
        <v>2.2360679774997894</v>
      </c>
      <c r="H13" s="15">
        <f t="shared" si="5"/>
        <v>6.9897000433601866</v>
      </c>
      <c r="J13" s="124">
        <f t="shared" si="0"/>
        <v>0.31622776601683794</v>
      </c>
      <c r="K13" s="122">
        <f t="shared" si="1"/>
        <v>3.1622776601683795</v>
      </c>
      <c r="L13" s="148">
        <f t="shared" si="2"/>
        <v>0.12732395447351627</v>
      </c>
      <c r="M13" s="150">
        <f t="shared" si="6"/>
        <v>-6.9897000433601884</v>
      </c>
      <c r="O13" s="191">
        <f t="shared" si="7"/>
        <v>0.25118864315095807</v>
      </c>
    </row>
    <row r="14" spans="1:16">
      <c r="A14" s="27">
        <v>0.16666666666666666</v>
      </c>
      <c r="B14" s="7">
        <f t="shared" si="8"/>
        <v>2160</v>
      </c>
      <c r="C14" s="122">
        <f>SQRT(SUM(senoidal!$D$7:$D$366)/B14)</f>
        <v>0.28867513459481292</v>
      </c>
      <c r="D14" s="122">
        <f>SUM(senoidal!$C$7:$C$366)/B14</f>
        <v>0.10610060197158296</v>
      </c>
      <c r="E14" s="122">
        <f t="shared" si="3"/>
        <v>3.4641016151377539</v>
      </c>
      <c r="F14" s="123">
        <f t="shared" si="4"/>
        <v>2.7207681128155059</v>
      </c>
      <c r="G14" s="14">
        <f t="shared" si="9"/>
        <v>2.4494897427831779</v>
      </c>
      <c r="H14" s="123">
        <f t="shared" si="5"/>
        <v>7.781512503836435</v>
      </c>
      <c r="J14" s="124">
        <f t="shared" si="0"/>
        <v>0.28867513459481287</v>
      </c>
      <c r="K14" s="122">
        <f t="shared" si="1"/>
        <v>3.4641016151377544</v>
      </c>
      <c r="L14" s="148">
        <f t="shared" si="2"/>
        <v>0.1061032953945969</v>
      </c>
      <c r="M14" s="150">
        <f t="shared" si="6"/>
        <v>-7.7815125038364377</v>
      </c>
      <c r="O14" s="191">
        <f t="shared" si="7"/>
        <v>0.22516000642010231</v>
      </c>
    </row>
    <row r="15" spans="1:16">
      <c r="A15" s="27">
        <v>0.14285714285714285</v>
      </c>
      <c r="B15" s="7">
        <f t="shared" si="8"/>
        <v>2520</v>
      </c>
      <c r="C15" s="122">
        <f>SQRT(SUM(senoidal!$D$7:$D$366)/B15)</f>
        <v>0.26726124191242445</v>
      </c>
      <c r="D15" s="122">
        <f>SUM(senoidal!$C$7:$C$366)/B15</f>
        <v>9.0943373118499676E-2</v>
      </c>
      <c r="E15" s="122">
        <f t="shared" si="3"/>
        <v>3.7416573867739404</v>
      </c>
      <c r="F15" s="123">
        <f t="shared" si="4"/>
        <v>2.9387654399423</v>
      </c>
      <c r="G15" s="14">
        <f t="shared" si="9"/>
        <v>2.6457513110645903</v>
      </c>
      <c r="H15" s="123">
        <f t="shared" si="5"/>
        <v>8.4509804001425675</v>
      </c>
      <c r="J15" s="124">
        <f t="shared" si="0"/>
        <v>0.2672612419124244</v>
      </c>
      <c r="K15" s="122">
        <f t="shared" si="1"/>
        <v>3.7416573867739413</v>
      </c>
      <c r="L15" s="148">
        <f t="shared" si="2"/>
        <v>9.0945681766797334E-2</v>
      </c>
      <c r="M15" s="150">
        <f t="shared" si="6"/>
        <v>-8.4509804001425692</v>
      </c>
      <c r="O15" s="191">
        <f t="shared" si="7"/>
        <v>0.20526891114486703</v>
      </c>
    </row>
    <row r="16" spans="1:16">
      <c r="A16" s="27">
        <v>0.125</v>
      </c>
      <c r="B16" s="7">
        <f t="shared" si="8"/>
        <v>2880</v>
      </c>
      <c r="C16" s="7">
        <f>SQRT(SUM(senoidal!$D$7:$D$366)/B16)</f>
        <v>0.25</v>
      </c>
      <c r="D16" s="122">
        <f>SUM(senoidal!$C$7:$C$366)/B16</f>
        <v>7.9575451478687206E-2</v>
      </c>
      <c r="E16" s="7">
        <f t="shared" si="3"/>
        <v>4</v>
      </c>
      <c r="F16" s="123">
        <f t="shared" si="4"/>
        <v>3.141672404673165</v>
      </c>
      <c r="G16" s="14">
        <f t="shared" si="9"/>
        <v>2.8284271247461903</v>
      </c>
      <c r="H16" s="123">
        <f t="shared" si="5"/>
        <v>9.0308998699194358</v>
      </c>
      <c r="J16" s="14">
        <f t="shared" si="0"/>
        <v>0.25</v>
      </c>
      <c r="K16" s="7">
        <f t="shared" si="1"/>
        <v>4</v>
      </c>
      <c r="L16" s="148">
        <f t="shared" si="2"/>
        <v>7.9577471545947673E-2</v>
      </c>
      <c r="M16" s="150">
        <f t="shared" si="6"/>
        <v>-9.0308998699194358</v>
      </c>
      <c r="O16" s="191">
        <f t="shared" si="7"/>
        <v>0.18946457081379975</v>
      </c>
    </row>
    <row r="17" spans="1:15">
      <c r="A17" s="27">
        <v>0.1111111111111111</v>
      </c>
      <c r="B17" s="7">
        <f t="shared" si="8"/>
        <v>3240</v>
      </c>
      <c r="C17" s="122">
        <f>SQRT(SUM(senoidal!$D$7:$D$366)/B17)</f>
        <v>0.23570226039551587</v>
      </c>
      <c r="D17" s="122">
        <f>SUM(senoidal!$C$7:$C$366)/B17</f>
        <v>7.0733734647721966E-2</v>
      </c>
      <c r="E17" s="122">
        <f t="shared" si="3"/>
        <v>4.2426406871192848</v>
      </c>
      <c r="F17" s="123">
        <f t="shared" si="4"/>
        <v>3.3322467924165635</v>
      </c>
      <c r="G17" s="14">
        <f t="shared" si="9"/>
        <v>3</v>
      </c>
      <c r="H17" s="123">
        <f t="shared" si="5"/>
        <v>9.5424250943932485</v>
      </c>
      <c r="J17" s="124">
        <f t="shared" si="0"/>
        <v>0.23570226039551584</v>
      </c>
      <c r="K17" s="122">
        <f t="shared" si="1"/>
        <v>4.2426406871192848</v>
      </c>
      <c r="L17" s="148">
        <f t="shared" si="2"/>
        <v>7.0735530263064589E-2</v>
      </c>
      <c r="M17" s="150">
        <f t="shared" si="6"/>
        <v>-9.5424250943932485</v>
      </c>
      <c r="O17" s="191">
        <f t="shared" si="7"/>
        <v>0.17653730684146873</v>
      </c>
    </row>
    <row r="18" spans="1:15">
      <c r="A18" s="28">
        <v>0.1</v>
      </c>
      <c r="B18" s="7">
        <f t="shared" si="8"/>
        <v>3600</v>
      </c>
      <c r="C18" s="122">
        <f>SQRT(SUM(senoidal!$D$7:$D$366)/B18)</f>
        <v>0.22360679774997902</v>
      </c>
      <c r="D18" s="122">
        <f>SUM(senoidal!$C$7:$C$366)/B18</f>
        <v>6.3660361182949765E-2</v>
      </c>
      <c r="E18" s="122">
        <f t="shared" si="3"/>
        <v>4.4721359549995787</v>
      </c>
      <c r="F18" s="123">
        <f t="shared" si="4"/>
        <v>3.5124965299422133</v>
      </c>
      <c r="G18" s="124">
        <f t="shared" si="9"/>
        <v>3.1622776601683786</v>
      </c>
      <c r="H18" s="15">
        <f t="shared" si="5"/>
        <v>9.9999999999999982</v>
      </c>
      <c r="J18" s="124">
        <f t="shared" si="0"/>
        <v>0.22360679774997896</v>
      </c>
      <c r="K18" s="122">
        <f t="shared" si="1"/>
        <v>4.4721359549995796</v>
      </c>
      <c r="L18" s="148">
        <f t="shared" si="2"/>
        <v>6.3661977236758135E-2</v>
      </c>
      <c r="M18" s="150">
        <f t="shared" si="6"/>
        <v>-10.000000000000002</v>
      </c>
      <c r="O18" s="191">
        <f t="shared" si="7"/>
        <v>0.16572270086699939</v>
      </c>
    </row>
    <row r="19" spans="1:15">
      <c r="A19" s="28">
        <v>9.0909090909090912E-2</v>
      </c>
      <c r="B19" s="7">
        <f t="shared" si="8"/>
        <v>3960</v>
      </c>
      <c r="C19" s="122">
        <f>SQRT(SUM(senoidal!$D$7:$D$366)/B19)</f>
        <v>0.21320071635561047</v>
      </c>
      <c r="D19" s="122">
        <f>SUM(senoidal!$C$7:$C$366)/B19</f>
        <v>5.787305562086343E-2</v>
      </c>
      <c r="E19" s="122">
        <f t="shared" si="3"/>
        <v>4.6904157598234288</v>
      </c>
      <c r="F19" s="123">
        <f t="shared" si="4"/>
        <v>3.6839374397703462</v>
      </c>
      <c r="G19" s="124">
        <f t="shared" si="9"/>
        <v>3.3166247903553994</v>
      </c>
      <c r="H19" s="123">
        <f t="shared" si="5"/>
        <v>10.41392685158225</v>
      </c>
      <c r="J19" s="124">
        <f t="shared" si="0"/>
        <v>0.21320071635561044</v>
      </c>
      <c r="K19" s="122">
        <f t="shared" si="1"/>
        <v>4.6904157598234297</v>
      </c>
      <c r="L19" s="148">
        <f t="shared" si="2"/>
        <v>5.7874524760689217E-2</v>
      </c>
      <c r="M19" s="150">
        <f t="shared" si="6"/>
        <v>-10.41392685158225</v>
      </c>
      <c r="O19" s="191">
        <f t="shared" si="7"/>
        <v>0.15651154965461569</v>
      </c>
    </row>
    <row r="20" spans="1:15">
      <c r="A20" s="28">
        <v>8.3333333333333329E-2</v>
      </c>
      <c r="B20" s="7">
        <f t="shared" si="8"/>
        <v>4320</v>
      </c>
      <c r="C20" s="122">
        <f>SQRT(SUM(senoidal!$D$7:$D$366)/B20)</f>
        <v>0.20412414523193154</v>
      </c>
      <c r="D20" s="122">
        <f>SUM(senoidal!$C$7:$C$366)/B20</f>
        <v>5.3050300985791478E-2</v>
      </c>
      <c r="E20" s="122">
        <f t="shared" si="3"/>
        <v>4.8989794855663558</v>
      </c>
      <c r="F20" s="123">
        <f t="shared" si="4"/>
        <v>3.8477471652159396</v>
      </c>
      <c r="G20" s="124">
        <f t="shared" si="9"/>
        <v>3.4641016151377544</v>
      </c>
      <c r="H20" s="123">
        <f t="shared" si="5"/>
        <v>10.791812460476249</v>
      </c>
      <c r="J20" s="124">
        <f t="shared" si="0"/>
        <v>0.20412414523193151</v>
      </c>
      <c r="K20" s="122">
        <f t="shared" si="1"/>
        <v>4.8989794855663558</v>
      </c>
      <c r="L20" s="148">
        <f t="shared" si="2"/>
        <v>5.3051647697298449E-2</v>
      </c>
      <c r="M20" s="150">
        <f t="shared" si="6"/>
        <v>-10.791812460476249</v>
      </c>
      <c r="O20" s="191">
        <f t="shared" si="7"/>
        <v>0.14855020483050033</v>
      </c>
    </row>
    <row r="21" spans="1:15">
      <c r="A21" s="28">
        <v>7.6923076923076927E-2</v>
      </c>
      <c r="B21" s="7">
        <f t="shared" si="8"/>
        <v>4680</v>
      </c>
      <c r="C21" s="122">
        <f>SQRT(SUM(senoidal!$D$7:$D$366)/B21)</f>
        <v>0.19611613513818404</v>
      </c>
      <c r="D21" s="122">
        <f>SUM(senoidal!$C$7:$C$366)/B21</f>
        <v>4.8969508602269056E-2</v>
      </c>
      <c r="E21" s="122">
        <f t="shared" ref="E21:E28" si="10">1/C21</f>
        <v>5.0990195135927845</v>
      </c>
      <c r="F21" s="123">
        <f t="shared" ref="F21:F28" si="11">C21/D21</f>
        <v>4.0048622241861089</v>
      </c>
      <c r="G21" s="124">
        <f t="shared" si="9"/>
        <v>3.6055512754639891</v>
      </c>
      <c r="H21" s="123">
        <f t="shared" si="5"/>
        <v>11.139433523068368</v>
      </c>
      <c r="J21" s="124">
        <f t="shared" si="0"/>
        <v>0.19611613513818404</v>
      </c>
      <c r="K21" s="122">
        <f t="shared" si="1"/>
        <v>5.0990195135927845</v>
      </c>
      <c r="L21" s="148">
        <f t="shared" si="2"/>
        <v>4.8970751720583183E-2</v>
      </c>
      <c r="M21" s="150">
        <f t="shared" si="6"/>
        <v>-11.139433523068368</v>
      </c>
      <c r="O21" s="191">
        <f t="shared" si="7"/>
        <v>0.14158459120565031</v>
      </c>
    </row>
    <row r="22" spans="1:15">
      <c r="A22" s="28">
        <v>7.1428571428571425E-2</v>
      </c>
      <c r="B22" s="7">
        <f t="shared" si="8"/>
        <v>5040</v>
      </c>
      <c r="C22" s="122">
        <f>SQRT(SUM(senoidal!$D$7:$D$366)/B22)</f>
        <v>0.18898223650461365</v>
      </c>
      <c r="D22" s="122">
        <f>SUM(senoidal!$C$7:$C$366)/B22</f>
        <v>4.5471686559249838E-2</v>
      </c>
      <c r="E22" s="122">
        <f t="shared" si="10"/>
        <v>5.2915026221291797</v>
      </c>
      <c r="F22" s="123">
        <f t="shared" si="11"/>
        <v>4.1560419417997361</v>
      </c>
      <c r="G22" s="124">
        <f t="shared" si="9"/>
        <v>3.7416573867739409</v>
      </c>
      <c r="H22" s="123">
        <f t="shared" si="5"/>
        <v>11.46128035678238</v>
      </c>
      <c r="J22" s="124">
        <f t="shared" si="0"/>
        <v>0.1889822365046136</v>
      </c>
      <c r="K22" s="122">
        <f t="shared" si="1"/>
        <v>5.2915026221291814</v>
      </c>
      <c r="L22" s="148">
        <f t="shared" si="2"/>
        <v>4.5472840883398667E-2</v>
      </c>
      <c r="M22" s="150">
        <f t="shared" si="6"/>
        <v>-11.461280356782382</v>
      </c>
      <c r="O22" s="191">
        <f t="shared" si="7"/>
        <v>0.13542697604569517</v>
      </c>
    </row>
    <row r="23" spans="1:15">
      <c r="A23" s="28">
        <v>6.6666666666666666E-2</v>
      </c>
      <c r="B23" s="7">
        <f t="shared" si="8"/>
        <v>5400</v>
      </c>
      <c r="C23" s="122">
        <f>SQRT(SUM(senoidal!$D$7:$D$366)/B23)</f>
        <v>0.18257418583505541</v>
      </c>
      <c r="D23" s="122">
        <f>SUM(senoidal!$C$7:$C$366)/B23</f>
        <v>4.2440240788633177E-2</v>
      </c>
      <c r="E23" s="122">
        <f t="shared" si="10"/>
        <v>5.4772255750516603</v>
      </c>
      <c r="F23" s="123">
        <f t="shared" si="11"/>
        <v>4.3019121108274785</v>
      </c>
      <c r="G23" s="124">
        <f t="shared" si="9"/>
        <v>3.8729833462074161</v>
      </c>
      <c r="H23" s="123">
        <f t="shared" si="5"/>
        <v>11.760912590556812</v>
      </c>
      <c r="J23" s="124">
        <f t="shared" si="0"/>
        <v>0.18257418583505536</v>
      </c>
      <c r="K23" s="122">
        <f t="shared" si="1"/>
        <v>5.4772255750516612</v>
      </c>
      <c r="L23" s="148">
        <f t="shared" si="2"/>
        <v>4.2441318157838762E-2</v>
      </c>
      <c r="M23" s="150">
        <f t="shared" si="6"/>
        <v>-11.760912590556813</v>
      </c>
      <c r="O23" s="191">
        <f t="shared" si="7"/>
        <v>0.1299353280305397</v>
      </c>
    </row>
    <row r="24" spans="1:15">
      <c r="A24" s="28">
        <v>6.25E-2</v>
      </c>
      <c r="B24" s="7">
        <f t="shared" si="8"/>
        <v>5760</v>
      </c>
      <c r="C24" s="122">
        <f>SQRT(SUM(senoidal!$D$7:$D$366)/B24)</f>
        <v>0.17677669529663689</v>
      </c>
      <c r="D24" s="122">
        <f>SUM(senoidal!$C$7:$C$366)/B24</f>
        <v>3.9787725739343603E-2</v>
      </c>
      <c r="E24" s="122">
        <f t="shared" si="10"/>
        <v>5.6568542494923797</v>
      </c>
      <c r="F24" s="123">
        <f t="shared" si="11"/>
        <v>4.4429957232220847</v>
      </c>
      <c r="G24" s="14">
        <f t="shared" si="9"/>
        <v>4</v>
      </c>
      <c r="H24" s="15">
        <f t="shared" si="5"/>
        <v>12.041199826559248</v>
      </c>
      <c r="J24" s="124">
        <f t="shared" si="0"/>
        <v>0.17677669529663689</v>
      </c>
      <c r="K24" s="122">
        <f t="shared" si="1"/>
        <v>5.6568542494923806</v>
      </c>
      <c r="L24" s="148">
        <f t="shared" si="2"/>
        <v>3.9788735772973836E-2</v>
      </c>
      <c r="M24" s="150">
        <f t="shared" si="6"/>
        <v>-12.041199826559248</v>
      </c>
      <c r="O24" s="191">
        <f t="shared" si="7"/>
        <v>0.12500000000000003</v>
      </c>
    </row>
    <row r="25" spans="1:15">
      <c r="A25" s="28">
        <v>5.8823529411764705E-2</v>
      </c>
      <c r="B25" s="7">
        <f t="shared" si="8"/>
        <v>6120</v>
      </c>
      <c r="C25" s="122">
        <f>SQRT(SUM(senoidal!$D$7:$D$366)/B25)</f>
        <v>0.17149858514250887</v>
      </c>
      <c r="D25" s="122">
        <f>SUM(senoidal!$C$7:$C$366)/B25</f>
        <v>3.7447271284088098E-2</v>
      </c>
      <c r="E25" s="122">
        <f t="shared" si="10"/>
        <v>5.830951894845299</v>
      </c>
      <c r="F25" s="123">
        <f t="shared" si="11"/>
        <v>4.5797351652530471</v>
      </c>
      <c r="G25" s="124">
        <f t="shared" si="9"/>
        <v>4.1231056256176597</v>
      </c>
      <c r="H25" s="123">
        <f t="shared" si="5"/>
        <v>12.304489213782738</v>
      </c>
      <c r="J25" s="124">
        <f t="shared" si="0"/>
        <v>0.17149858514250885</v>
      </c>
      <c r="K25" s="122">
        <f t="shared" si="1"/>
        <v>5.8309518948453007</v>
      </c>
      <c r="L25" s="148">
        <f t="shared" si="2"/>
        <v>3.7448221903975377E-2</v>
      </c>
      <c r="M25" s="150">
        <f t="shared" si="6"/>
        <v>-12.304489213782739</v>
      </c>
      <c r="O25" s="191">
        <f t="shared" si="7"/>
        <v>0.12053485499943513</v>
      </c>
    </row>
    <row r="26" spans="1:15">
      <c r="A26" s="28">
        <v>5.5555555555555552E-2</v>
      </c>
      <c r="B26" s="7">
        <f t="shared" si="8"/>
        <v>6480</v>
      </c>
      <c r="C26" s="122">
        <f>SQRT(SUM(senoidal!$D$7:$D$366)/B26)</f>
        <v>0.16666666666666669</v>
      </c>
      <c r="D26" s="122">
        <f>SUM(senoidal!$C$7:$C$366)/B26</f>
        <v>3.5366867323860983E-2</v>
      </c>
      <c r="E26" s="7">
        <f t="shared" si="10"/>
        <v>5.9999999999999991</v>
      </c>
      <c r="F26" s="123">
        <f t="shared" si="11"/>
        <v>4.7125086070097479</v>
      </c>
      <c r="G26" s="124">
        <f t="shared" si="9"/>
        <v>4.2426406871192848</v>
      </c>
      <c r="H26" s="123">
        <f t="shared" si="5"/>
        <v>12.552725051033061</v>
      </c>
      <c r="J26" s="124">
        <f t="shared" si="0"/>
        <v>0.16666666666666666</v>
      </c>
      <c r="K26" s="7">
        <f t="shared" si="1"/>
        <v>6</v>
      </c>
      <c r="L26" s="148">
        <f t="shared" si="2"/>
        <v>3.5367765131532294E-2</v>
      </c>
      <c r="M26" s="150">
        <f t="shared" si="6"/>
        <v>-12.552725051033063</v>
      </c>
      <c r="O26" s="191">
        <f t="shared" si="7"/>
        <v>0.11647118646192992</v>
      </c>
    </row>
    <row r="27" spans="1:15">
      <c r="A27" s="28">
        <v>5.2631578947368418E-2</v>
      </c>
      <c r="B27" s="7">
        <f t="shared" si="8"/>
        <v>6840</v>
      </c>
      <c r="C27" s="122">
        <f>SQRT(SUM(senoidal!$D$7:$D$366)/B27)</f>
        <v>0.16222142113076257</v>
      </c>
      <c r="D27" s="122">
        <f>SUM(senoidal!$C$7:$C$366)/B27</f>
        <v>3.3505453254184088E-2</v>
      </c>
      <c r="E27" s="7">
        <f t="shared" si="10"/>
        <v>6.1644140029689751</v>
      </c>
      <c r="F27" s="123">
        <f t="shared" si="11"/>
        <v>4.8416423410271197</v>
      </c>
      <c r="G27" s="124">
        <f t="shared" si="9"/>
        <v>4.3588989435406731</v>
      </c>
      <c r="H27" s="123">
        <f t="shared" si="5"/>
        <v>12.787536009528289</v>
      </c>
      <c r="J27" s="124">
        <f t="shared" si="0"/>
        <v>0.16222142113076254</v>
      </c>
      <c r="K27" s="122">
        <f t="shared" si="1"/>
        <v>6.164414002968976</v>
      </c>
      <c r="L27" s="148">
        <f t="shared" si="2"/>
        <v>3.3506303808820068E-2</v>
      </c>
      <c r="M27" s="150">
        <f t="shared" si="6"/>
        <v>-12.787536009528289</v>
      </c>
      <c r="O27" s="191">
        <f t="shared" si="7"/>
        <v>0.11275345073989097</v>
      </c>
    </row>
    <row r="28" spans="1:15" ht="13.5" thickBot="1">
      <c r="A28" s="29">
        <v>0.05</v>
      </c>
      <c r="B28" s="24">
        <f t="shared" si="8"/>
        <v>7200</v>
      </c>
      <c r="C28" s="125">
        <f>SQRT(SUM(senoidal!$D$7:$D$366)/B28)</f>
        <v>0.158113883008419</v>
      </c>
      <c r="D28" s="125">
        <f>SUM(senoidal!$C$7:$C$366)/B28</f>
        <v>3.1830180591474883E-2</v>
      </c>
      <c r="E28" s="125">
        <f t="shared" si="10"/>
        <v>6.3245553203367573</v>
      </c>
      <c r="F28" s="126">
        <f t="shared" si="11"/>
        <v>4.9674202304327117</v>
      </c>
      <c r="G28" s="16">
        <f t="shared" si="9"/>
        <v>4.4721359549995787</v>
      </c>
      <c r="H28" s="17">
        <f t="shared" si="5"/>
        <v>13.010299956639811</v>
      </c>
      <c r="J28" s="127">
        <f t="shared" si="0"/>
        <v>0.15811388300841897</v>
      </c>
      <c r="K28" s="125">
        <f t="shared" si="1"/>
        <v>6.324555320336759</v>
      </c>
      <c r="L28" s="149">
        <f t="shared" si="2"/>
        <v>3.1830988618379068E-2</v>
      </c>
      <c r="M28" s="150">
        <f t="shared" si="6"/>
        <v>-13.010299956639813</v>
      </c>
      <c r="O28" s="192">
        <f t="shared" si="7"/>
        <v>0.10933620739432784</v>
      </c>
    </row>
    <row r="30" spans="1:15">
      <c r="A30" s="6" t="s">
        <v>81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"/>
  <sheetViews>
    <sheetView tabSelected="1" topLeftCell="A19" workbookViewId="0">
      <selection activeCell="I42" sqref="I42"/>
    </sheetView>
  </sheetViews>
  <sheetFormatPr baseColWidth="10" defaultRowHeight="15"/>
  <sheetData>
    <row r="3" spans="2:2">
      <c r="B3" t="s">
        <v>82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67"/>
  <sheetViews>
    <sheetView topLeftCell="A16" zoomScale="80" zoomScaleNormal="80" workbookViewId="0">
      <selection activeCell="K3" sqref="K3"/>
    </sheetView>
  </sheetViews>
  <sheetFormatPr baseColWidth="10" defaultRowHeight="15"/>
  <cols>
    <col min="1" max="1" width="7.7109375" customWidth="1"/>
    <col min="3" max="3" width="12.140625" bestFit="1" customWidth="1"/>
    <col min="4" max="4" width="9.5703125" customWidth="1"/>
  </cols>
  <sheetData>
    <row r="1" spans="1:8" ht="15.75" thickBot="1">
      <c r="A1" t="s">
        <v>2</v>
      </c>
    </row>
    <row r="2" spans="1:8" ht="15.75" thickBot="1">
      <c r="E2" s="42" t="s">
        <v>9</v>
      </c>
      <c r="F2" s="86">
        <f>D4/D3</f>
        <v>1.4402947673716491</v>
      </c>
      <c r="G2" s="86" t="s">
        <v>76</v>
      </c>
      <c r="H2" s="43"/>
    </row>
    <row r="3" spans="1:8">
      <c r="B3" s="84" t="s">
        <v>75</v>
      </c>
      <c r="C3" s="85" t="s">
        <v>8</v>
      </c>
      <c r="D3" s="2">
        <f>AVERAGE(B7:B366)</f>
        <v>3.0000000000000004</v>
      </c>
    </row>
    <row r="4" spans="1:8">
      <c r="B4" s="84" t="s">
        <v>75</v>
      </c>
      <c r="C4" s="85" t="s">
        <v>5</v>
      </c>
      <c r="D4" s="1">
        <f>SQRT(AVERAGE(C7:C366))</f>
        <v>4.3208843021149477</v>
      </c>
    </row>
    <row r="5" spans="1:8" ht="15.75" thickBot="1"/>
    <row r="6" spans="1:8">
      <c r="A6" s="75" t="s">
        <v>0</v>
      </c>
      <c r="B6" s="76" t="s">
        <v>1</v>
      </c>
      <c r="C6" s="77" t="s">
        <v>3</v>
      </c>
    </row>
    <row r="7" spans="1:8">
      <c r="A7" s="78">
        <v>0</v>
      </c>
      <c r="B7" s="1">
        <v>0</v>
      </c>
      <c r="C7" s="79">
        <f>B7*B7</f>
        <v>0</v>
      </c>
    </row>
    <row r="8" spans="1:8">
      <c r="A8" s="78">
        <v>1</v>
      </c>
      <c r="B8" s="1">
        <f>B7+(1/45)</f>
        <v>2.2222222222222223E-2</v>
      </c>
      <c r="C8" s="79">
        <f t="shared" ref="C8:C71" si="0">B8*B8</f>
        <v>4.9382716049382717E-4</v>
      </c>
    </row>
    <row r="9" spans="1:8">
      <c r="A9" s="78">
        <v>2</v>
      </c>
      <c r="B9" s="1">
        <f t="shared" ref="B9:B52" si="1">B8+(1/45)</f>
        <v>4.4444444444444446E-2</v>
      </c>
      <c r="C9" s="79">
        <f t="shared" si="0"/>
        <v>1.9753086419753087E-3</v>
      </c>
    </row>
    <row r="10" spans="1:8">
      <c r="A10" s="78">
        <v>3</v>
      </c>
      <c r="B10" s="1">
        <f t="shared" si="1"/>
        <v>6.6666666666666666E-2</v>
      </c>
      <c r="C10" s="79">
        <f t="shared" si="0"/>
        <v>4.4444444444444444E-3</v>
      </c>
    </row>
    <row r="11" spans="1:8">
      <c r="A11" s="78">
        <v>4</v>
      </c>
      <c r="B11" s="1">
        <f t="shared" si="1"/>
        <v>8.8888888888888892E-2</v>
      </c>
      <c r="C11" s="79">
        <f t="shared" si="0"/>
        <v>7.9012345679012348E-3</v>
      </c>
    </row>
    <row r="12" spans="1:8">
      <c r="A12" s="78">
        <v>5</v>
      </c>
      <c r="B12" s="1">
        <f t="shared" si="1"/>
        <v>0.11111111111111112</v>
      </c>
      <c r="C12" s="79">
        <f t="shared" si="0"/>
        <v>1.234567901234568E-2</v>
      </c>
    </row>
    <row r="13" spans="1:8">
      <c r="A13" s="78">
        <v>6</v>
      </c>
      <c r="B13" s="1">
        <f t="shared" si="1"/>
        <v>0.13333333333333333</v>
      </c>
      <c r="C13" s="79">
        <f t="shared" si="0"/>
        <v>1.7777777777777778E-2</v>
      </c>
    </row>
    <row r="14" spans="1:8">
      <c r="A14" s="78">
        <v>7</v>
      </c>
      <c r="B14" s="1">
        <f t="shared" si="1"/>
        <v>0.15555555555555556</v>
      </c>
      <c r="C14" s="79">
        <f t="shared" si="0"/>
        <v>2.4197530864197531E-2</v>
      </c>
    </row>
    <row r="15" spans="1:8">
      <c r="A15" s="78">
        <v>8</v>
      </c>
      <c r="B15" s="1">
        <f t="shared" si="1"/>
        <v>0.17777777777777778</v>
      </c>
      <c r="C15" s="79">
        <f t="shared" si="0"/>
        <v>3.1604938271604939E-2</v>
      </c>
    </row>
    <row r="16" spans="1:8">
      <c r="A16" s="78">
        <v>9</v>
      </c>
      <c r="B16" s="1">
        <f t="shared" si="1"/>
        <v>0.2</v>
      </c>
      <c r="C16" s="79">
        <f t="shared" si="0"/>
        <v>4.0000000000000008E-2</v>
      </c>
    </row>
    <row r="17" spans="1:3">
      <c r="A17" s="78">
        <v>10</v>
      </c>
      <c r="B17" s="1">
        <f t="shared" si="1"/>
        <v>0.22222222222222224</v>
      </c>
      <c r="C17" s="79">
        <f t="shared" si="0"/>
        <v>4.938271604938272E-2</v>
      </c>
    </row>
    <row r="18" spans="1:3">
      <c r="A18" s="78">
        <v>11</v>
      </c>
      <c r="B18" s="1">
        <f t="shared" si="1"/>
        <v>0.24444444444444446</v>
      </c>
      <c r="C18" s="79">
        <f t="shared" si="0"/>
        <v>5.9753086419753097E-2</v>
      </c>
    </row>
    <row r="19" spans="1:3">
      <c r="A19" s="78">
        <v>12</v>
      </c>
      <c r="B19" s="1">
        <f t="shared" si="1"/>
        <v>0.26666666666666666</v>
      </c>
      <c r="C19" s="79">
        <f t="shared" si="0"/>
        <v>7.1111111111111111E-2</v>
      </c>
    </row>
    <row r="20" spans="1:3">
      <c r="A20" s="78">
        <v>13</v>
      </c>
      <c r="B20" s="1">
        <f t="shared" si="1"/>
        <v>0.28888888888888886</v>
      </c>
      <c r="C20" s="79">
        <f t="shared" si="0"/>
        <v>8.3456790123456775E-2</v>
      </c>
    </row>
    <row r="21" spans="1:3">
      <c r="A21" s="78">
        <v>14</v>
      </c>
      <c r="B21" s="1">
        <f t="shared" si="1"/>
        <v>0.31111111111111106</v>
      </c>
      <c r="C21" s="79">
        <f t="shared" si="0"/>
        <v>9.6790123456790098E-2</v>
      </c>
    </row>
    <row r="22" spans="1:3">
      <c r="A22" s="78">
        <v>15</v>
      </c>
      <c r="B22" s="1">
        <f t="shared" si="1"/>
        <v>0.33333333333333326</v>
      </c>
      <c r="C22" s="79">
        <f t="shared" si="0"/>
        <v>0.11111111111111106</v>
      </c>
    </row>
    <row r="23" spans="1:3">
      <c r="A23" s="78">
        <v>16</v>
      </c>
      <c r="B23" s="1">
        <f t="shared" si="1"/>
        <v>0.35555555555555546</v>
      </c>
      <c r="C23" s="79">
        <f t="shared" si="0"/>
        <v>0.12641975308641967</v>
      </c>
    </row>
    <row r="24" spans="1:3">
      <c r="A24" s="78">
        <v>17</v>
      </c>
      <c r="B24" s="1">
        <f t="shared" si="1"/>
        <v>0.37777777777777766</v>
      </c>
      <c r="C24" s="79">
        <f t="shared" si="0"/>
        <v>0.14271604938271595</v>
      </c>
    </row>
    <row r="25" spans="1:3">
      <c r="A25" s="78">
        <v>18</v>
      </c>
      <c r="B25" s="1">
        <f t="shared" si="1"/>
        <v>0.39999999999999986</v>
      </c>
      <c r="C25" s="79">
        <f t="shared" si="0"/>
        <v>0.15999999999999989</v>
      </c>
    </row>
    <row r="26" spans="1:3">
      <c r="A26" s="78">
        <v>19</v>
      </c>
      <c r="B26" s="1">
        <f t="shared" si="1"/>
        <v>0.42222222222222205</v>
      </c>
      <c r="C26" s="79">
        <f t="shared" si="0"/>
        <v>0.17827160493827146</v>
      </c>
    </row>
    <row r="27" spans="1:3">
      <c r="A27" s="78">
        <v>20</v>
      </c>
      <c r="B27" s="1">
        <f t="shared" si="1"/>
        <v>0.44444444444444425</v>
      </c>
      <c r="C27" s="79">
        <f t="shared" si="0"/>
        <v>0.19753086419753069</v>
      </c>
    </row>
    <row r="28" spans="1:3">
      <c r="A28" s="78">
        <v>21</v>
      </c>
      <c r="B28" s="1">
        <f t="shared" si="1"/>
        <v>0.46666666666666645</v>
      </c>
      <c r="C28" s="79">
        <f t="shared" si="0"/>
        <v>0.21777777777777757</v>
      </c>
    </row>
    <row r="29" spans="1:3">
      <c r="A29" s="78">
        <v>22</v>
      </c>
      <c r="B29" s="1">
        <f t="shared" si="1"/>
        <v>0.48888888888888865</v>
      </c>
      <c r="C29" s="79">
        <f t="shared" si="0"/>
        <v>0.23901234567901211</v>
      </c>
    </row>
    <row r="30" spans="1:3">
      <c r="A30" s="78">
        <v>23</v>
      </c>
      <c r="B30" s="1">
        <f t="shared" si="1"/>
        <v>0.51111111111111085</v>
      </c>
      <c r="C30" s="79">
        <f t="shared" si="0"/>
        <v>0.26123456790123428</v>
      </c>
    </row>
    <row r="31" spans="1:3">
      <c r="A31" s="78">
        <v>24</v>
      </c>
      <c r="B31" s="1">
        <f t="shared" si="1"/>
        <v>0.5333333333333331</v>
      </c>
      <c r="C31" s="79">
        <f t="shared" si="0"/>
        <v>0.28444444444444422</v>
      </c>
    </row>
    <row r="32" spans="1:3">
      <c r="A32" s="78">
        <v>25</v>
      </c>
      <c r="B32" s="1">
        <f t="shared" si="1"/>
        <v>0.55555555555555536</v>
      </c>
      <c r="C32" s="79">
        <f t="shared" si="0"/>
        <v>0.30864197530864174</v>
      </c>
    </row>
    <row r="33" spans="1:3">
      <c r="A33" s="78">
        <v>26</v>
      </c>
      <c r="B33" s="1">
        <f t="shared" si="1"/>
        <v>0.57777777777777761</v>
      </c>
      <c r="C33" s="79">
        <f t="shared" si="0"/>
        <v>0.33382716049382699</v>
      </c>
    </row>
    <row r="34" spans="1:3">
      <c r="A34" s="78">
        <v>27</v>
      </c>
      <c r="B34" s="1">
        <f t="shared" si="1"/>
        <v>0.59999999999999987</v>
      </c>
      <c r="C34" s="79">
        <f t="shared" si="0"/>
        <v>0.35999999999999982</v>
      </c>
    </row>
    <row r="35" spans="1:3">
      <c r="A35" s="78">
        <v>28</v>
      </c>
      <c r="B35" s="1">
        <f t="shared" si="1"/>
        <v>0.62222222222222212</v>
      </c>
      <c r="C35" s="79">
        <f t="shared" si="0"/>
        <v>0.38716049382716039</v>
      </c>
    </row>
    <row r="36" spans="1:3">
      <c r="A36" s="78">
        <v>29</v>
      </c>
      <c r="B36" s="1">
        <f t="shared" si="1"/>
        <v>0.64444444444444438</v>
      </c>
      <c r="C36" s="79">
        <f t="shared" si="0"/>
        <v>0.41530864197530853</v>
      </c>
    </row>
    <row r="37" spans="1:3">
      <c r="A37" s="78">
        <v>30</v>
      </c>
      <c r="B37" s="1">
        <f t="shared" si="1"/>
        <v>0.66666666666666663</v>
      </c>
      <c r="C37" s="79">
        <f t="shared" si="0"/>
        <v>0.44444444444444442</v>
      </c>
    </row>
    <row r="38" spans="1:3">
      <c r="A38" s="78">
        <v>31</v>
      </c>
      <c r="B38" s="1">
        <f t="shared" si="1"/>
        <v>0.68888888888888888</v>
      </c>
      <c r="C38" s="79">
        <f t="shared" si="0"/>
        <v>0.47456790123456788</v>
      </c>
    </row>
    <row r="39" spans="1:3">
      <c r="A39" s="78">
        <v>32</v>
      </c>
      <c r="B39" s="1">
        <f t="shared" si="1"/>
        <v>0.71111111111111114</v>
      </c>
      <c r="C39" s="79">
        <f t="shared" si="0"/>
        <v>0.50567901234567902</v>
      </c>
    </row>
    <row r="40" spans="1:3">
      <c r="A40" s="78">
        <v>33</v>
      </c>
      <c r="B40" s="1">
        <f t="shared" si="1"/>
        <v>0.73333333333333339</v>
      </c>
      <c r="C40" s="79">
        <f t="shared" si="0"/>
        <v>0.53777777777777791</v>
      </c>
    </row>
    <row r="41" spans="1:3">
      <c r="A41" s="78">
        <v>34</v>
      </c>
      <c r="B41" s="1">
        <f t="shared" si="1"/>
        <v>0.75555555555555565</v>
      </c>
      <c r="C41" s="79">
        <f t="shared" si="0"/>
        <v>0.57086419753086437</v>
      </c>
    </row>
    <row r="42" spans="1:3">
      <c r="A42" s="78">
        <v>35</v>
      </c>
      <c r="B42" s="1">
        <f t="shared" si="1"/>
        <v>0.7777777777777779</v>
      </c>
      <c r="C42" s="79">
        <f t="shared" si="0"/>
        <v>0.60493827160493852</v>
      </c>
    </row>
    <row r="43" spans="1:3">
      <c r="A43" s="78">
        <v>36</v>
      </c>
      <c r="B43" s="1">
        <f t="shared" si="1"/>
        <v>0.80000000000000016</v>
      </c>
      <c r="C43" s="79">
        <f t="shared" si="0"/>
        <v>0.64000000000000024</v>
      </c>
    </row>
    <row r="44" spans="1:3">
      <c r="A44" s="78">
        <v>37</v>
      </c>
      <c r="B44" s="1">
        <f t="shared" si="1"/>
        <v>0.82222222222222241</v>
      </c>
      <c r="C44" s="79">
        <f t="shared" si="0"/>
        <v>0.67604938271604964</v>
      </c>
    </row>
    <row r="45" spans="1:3">
      <c r="A45" s="78">
        <v>38</v>
      </c>
      <c r="B45" s="1">
        <f t="shared" si="1"/>
        <v>0.84444444444444466</v>
      </c>
      <c r="C45" s="79">
        <f t="shared" si="0"/>
        <v>0.71308641975308684</v>
      </c>
    </row>
    <row r="46" spans="1:3">
      <c r="A46" s="78">
        <v>39</v>
      </c>
      <c r="B46" s="1">
        <f t="shared" si="1"/>
        <v>0.86666666666666692</v>
      </c>
      <c r="C46" s="79">
        <f t="shared" si="0"/>
        <v>0.75111111111111151</v>
      </c>
    </row>
    <row r="47" spans="1:3">
      <c r="A47" s="78">
        <v>40</v>
      </c>
      <c r="B47" s="1">
        <f t="shared" si="1"/>
        <v>0.88888888888888917</v>
      </c>
      <c r="C47" s="79">
        <f t="shared" si="0"/>
        <v>0.79012345679012397</v>
      </c>
    </row>
    <row r="48" spans="1:3">
      <c r="A48" s="78">
        <v>41</v>
      </c>
      <c r="B48" s="1">
        <f t="shared" si="1"/>
        <v>0.91111111111111143</v>
      </c>
      <c r="C48" s="79">
        <f t="shared" si="0"/>
        <v>0.830123456790124</v>
      </c>
    </row>
    <row r="49" spans="1:3">
      <c r="A49" s="78">
        <v>42</v>
      </c>
      <c r="B49" s="1">
        <f t="shared" si="1"/>
        <v>0.93333333333333368</v>
      </c>
      <c r="C49" s="79">
        <f t="shared" si="0"/>
        <v>0.87111111111111172</v>
      </c>
    </row>
    <row r="50" spans="1:3">
      <c r="A50" s="78">
        <v>43</v>
      </c>
      <c r="B50" s="1">
        <f t="shared" si="1"/>
        <v>0.95555555555555594</v>
      </c>
      <c r="C50" s="79">
        <f t="shared" si="0"/>
        <v>0.91308641975308713</v>
      </c>
    </row>
    <row r="51" spans="1:3">
      <c r="A51" s="78">
        <v>44</v>
      </c>
      <c r="B51" s="1">
        <f t="shared" si="1"/>
        <v>0.97777777777777819</v>
      </c>
      <c r="C51" s="79">
        <f t="shared" si="0"/>
        <v>0.95604938271605022</v>
      </c>
    </row>
    <row r="52" spans="1:3">
      <c r="A52" s="78">
        <v>45</v>
      </c>
      <c r="B52" s="1">
        <f t="shared" si="1"/>
        <v>1.0000000000000004</v>
      </c>
      <c r="C52" s="79">
        <f t="shared" si="0"/>
        <v>1.0000000000000009</v>
      </c>
    </row>
    <row r="53" spans="1:3">
      <c r="A53" s="80">
        <v>46</v>
      </c>
      <c r="B53" s="1">
        <f>B52+(1/5)</f>
        <v>1.2000000000000004</v>
      </c>
      <c r="C53" s="79">
        <f t="shared" si="0"/>
        <v>1.4400000000000011</v>
      </c>
    </row>
    <row r="54" spans="1:3">
      <c r="A54" s="78">
        <v>47</v>
      </c>
      <c r="B54" s="1">
        <f t="shared" ref="B54:B97" si="2">B53+(1/5)</f>
        <v>1.4000000000000004</v>
      </c>
      <c r="C54" s="79">
        <f t="shared" si="0"/>
        <v>1.9600000000000011</v>
      </c>
    </row>
    <row r="55" spans="1:3">
      <c r="A55" s="78">
        <v>48</v>
      </c>
      <c r="B55" s="1">
        <f t="shared" si="2"/>
        <v>1.6000000000000003</v>
      </c>
      <c r="C55" s="79">
        <f t="shared" si="0"/>
        <v>2.5600000000000009</v>
      </c>
    </row>
    <row r="56" spans="1:3">
      <c r="A56" s="78">
        <v>49</v>
      </c>
      <c r="B56" s="1">
        <f t="shared" si="2"/>
        <v>1.8000000000000003</v>
      </c>
      <c r="C56" s="79">
        <f t="shared" si="0"/>
        <v>3.2400000000000011</v>
      </c>
    </row>
    <row r="57" spans="1:3">
      <c r="A57" s="78">
        <v>50</v>
      </c>
      <c r="B57" s="1">
        <f t="shared" si="2"/>
        <v>2.0000000000000004</v>
      </c>
      <c r="C57" s="79">
        <f t="shared" si="0"/>
        <v>4.0000000000000018</v>
      </c>
    </row>
    <row r="58" spans="1:3">
      <c r="A58" s="78">
        <v>51</v>
      </c>
      <c r="B58" s="1">
        <f t="shared" si="2"/>
        <v>2.2000000000000006</v>
      </c>
      <c r="C58" s="79">
        <f t="shared" si="0"/>
        <v>4.8400000000000025</v>
      </c>
    </row>
    <row r="59" spans="1:3">
      <c r="A59" s="78">
        <v>52</v>
      </c>
      <c r="B59" s="1">
        <f t="shared" si="2"/>
        <v>2.4000000000000008</v>
      </c>
      <c r="C59" s="79">
        <f t="shared" si="0"/>
        <v>5.7600000000000042</v>
      </c>
    </row>
    <row r="60" spans="1:3">
      <c r="A60" s="78">
        <v>53</v>
      </c>
      <c r="B60" s="1">
        <f t="shared" si="2"/>
        <v>2.600000000000001</v>
      </c>
      <c r="C60" s="79">
        <f t="shared" si="0"/>
        <v>6.7600000000000051</v>
      </c>
    </row>
    <row r="61" spans="1:3">
      <c r="A61" s="78">
        <v>54</v>
      </c>
      <c r="B61" s="1">
        <f t="shared" si="2"/>
        <v>2.8000000000000012</v>
      </c>
      <c r="C61" s="79">
        <f t="shared" si="0"/>
        <v>7.8400000000000061</v>
      </c>
    </row>
    <row r="62" spans="1:3">
      <c r="A62" s="78">
        <v>55</v>
      </c>
      <c r="B62" s="1">
        <f t="shared" si="2"/>
        <v>3.0000000000000013</v>
      </c>
      <c r="C62" s="79">
        <f t="shared" si="0"/>
        <v>9.0000000000000071</v>
      </c>
    </row>
    <row r="63" spans="1:3">
      <c r="A63" s="78">
        <v>56</v>
      </c>
      <c r="B63" s="1">
        <f t="shared" si="2"/>
        <v>3.2000000000000015</v>
      </c>
      <c r="C63" s="79">
        <f t="shared" si="0"/>
        <v>10.240000000000009</v>
      </c>
    </row>
    <row r="64" spans="1:3">
      <c r="A64" s="78">
        <v>57</v>
      </c>
      <c r="B64" s="1">
        <f t="shared" si="2"/>
        <v>3.4000000000000017</v>
      </c>
      <c r="C64" s="79">
        <f t="shared" si="0"/>
        <v>11.560000000000011</v>
      </c>
    </row>
    <row r="65" spans="1:3">
      <c r="A65" s="78">
        <v>58</v>
      </c>
      <c r="B65" s="1">
        <f t="shared" si="2"/>
        <v>3.6000000000000019</v>
      </c>
      <c r="C65" s="79">
        <f t="shared" si="0"/>
        <v>12.960000000000013</v>
      </c>
    </row>
    <row r="66" spans="1:3">
      <c r="A66" s="78">
        <v>59</v>
      </c>
      <c r="B66" s="1">
        <f t="shared" si="2"/>
        <v>3.800000000000002</v>
      </c>
      <c r="C66" s="79">
        <f t="shared" si="0"/>
        <v>14.440000000000015</v>
      </c>
    </row>
    <row r="67" spans="1:3">
      <c r="A67" s="78">
        <v>60</v>
      </c>
      <c r="B67" s="1">
        <f t="shared" si="2"/>
        <v>4.0000000000000018</v>
      </c>
      <c r="C67" s="79">
        <f t="shared" si="0"/>
        <v>16.000000000000014</v>
      </c>
    </row>
    <row r="68" spans="1:3">
      <c r="A68" s="78">
        <v>61</v>
      </c>
      <c r="B68" s="1">
        <f t="shared" si="2"/>
        <v>4.200000000000002</v>
      </c>
      <c r="C68" s="79">
        <f t="shared" si="0"/>
        <v>17.640000000000015</v>
      </c>
    </row>
    <row r="69" spans="1:3">
      <c r="A69" s="78">
        <v>62</v>
      </c>
      <c r="B69" s="1">
        <f t="shared" si="2"/>
        <v>4.4000000000000021</v>
      </c>
      <c r="C69" s="79">
        <f t="shared" si="0"/>
        <v>19.360000000000017</v>
      </c>
    </row>
    <row r="70" spans="1:3">
      <c r="A70" s="78">
        <v>63</v>
      </c>
      <c r="B70" s="1">
        <f t="shared" si="2"/>
        <v>4.6000000000000023</v>
      </c>
      <c r="C70" s="79">
        <f t="shared" si="0"/>
        <v>21.160000000000021</v>
      </c>
    </row>
    <row r="71" spans="1:3">
      <c r="A71" s="78">
        <v>64</v>
      </c>
      <c r="B71" s="1">
        <f t="shared" si="2"/>
        <v>4.8000000000000025</v>
      </c>
      <c r="C71" s="79">
        <f t="shared" si="0"/>
        <v>23.040000000000024</v>
      </c>
    </row>
    <row r="72" spans="1:3">
      <c r="A72" s="78">
        <v>65</v>
      </c>
      <c r="B72" s="1">
        <f t="shared" si="2"/>
        <v>5.0000000000000027</v>
      </c>
      <c r="C72" s="79">
        <f t="shared" ref="C72:C135" si="3">B72*B72</f>
        <v>25.000000000000028</v>
      </c>
    </row>
    <row r="73" spans="1:3">
      <c r="A73" s="78">
        <v>66</v>
      </c>
      <c r="B73" s="1">
        <f t="shared" si="2"/>
        <v>5.2000000000000028</v>
      </c>
      <c r="C73" s="79">
        <f t="shared" si="3"/>
        <v>27.040000000000031</v>
      </c>
    </row>
    <row r="74" spans="1:3">
      <c r="A74" s="78">
        <v>67</v>
      </c>
      <c r="B74" s="1">
        <f t="shared" si="2"/>
        <v>5.400000000000003</v>
      </c>
      <c r="C74" s="79">
        <f t="shared" si="3"/>
        <v>29.160000000000032</v>
      </c>
    </row>
    <row r="75" spans="1:3">
      <c r="A75" s="78">
        <v>68</v>
      </c>
      <c r="B75" s="1">
        <f t="shared" si="2"/>
        <v>5.6000000000000032</v>
      </c>
      <c r="C75" s="79">
        <f t="shared" si="3"/>
        <v>31.360000000000035</v>
      </c>
    </row>
    <row r="76" spans="1:3">
      <c r="A76" s="78">
        <v>69</v>
      </c>
      <c r="B76" s="1">
        <f t="shared" si="2"/>
        <v>5.8000000000000034</v>
      </c>
      <c r="C76" s="79">
        <f t="shared" si="3"/>
        <v>33.640000000000036</v>
      </c>
    </row>
    <row r="77" spans="1:3">
      <c r="A77" s="78">
        <v>70</v>
      </c>
      <c r="B77" s="1">
        <f t="shared" si="2"/>
        <v>6.0000000000000036</v>
      </c>
      <c r="C77" s="79">
        <f t="shared" si="3"/>
        <v>36.000000000000043</v>
      </c>
    </row>
    <row r="78" spans="1:3">
      <c r="A78" s="78">
        <v>71</v>
      </c>
      <c r="B78" s="1">
        <f t="shared" si="2"/>
        <v>6.2000000000000037</v>
      </c>
      <c r="C78" s="79">
        <f t="shared" si="3"/>
        <v>38.440000000000047</v>
      </c>
    </row>
    <row r="79" spans="1:3">
      <c r="A79" s="78">
        <v>72</v>
      </c>
      <c r="B79" s="1">
        <f t="shared" si="2"/>
        <v>6.4000000000000039</v>
      </c>
      <c r="C79" s="79">
        <f t="shared" si="3"/>
        <v>40.960000000000051</v>
      </c>
    </row>
    <row r="80" spans="1:3">
      <c r="A80" s="78">
        <v>73</v>
      </c>
      <c r="B80" s="1">
        <f t="shared" si="2"/>
        <v>6.6000000000000041</v>
      </c>
      <c r="C80" s="79">
        <f t="shared" si="3"/>
        <v>43.560000000000052</v>
      </c>
    </row>
    <row r="81" spans="1:3">
      <c r="A81" s="78">
        <v>74</v>
      </c>
      <c r="B81" s="1">
        <f t="shared" si="2"/>
        <v>6.8000000000000043</v>
      </c>
      <c r="C81" s="79">
        <f t="shared" si="3"/>
        <v>46.240000000000059</v>
      </c>
    </row>
    <row r="82" spans="1:3">
      <c r="A82" s="78">
        <v>75</v>
      </c>
      <c r="B82" s="1">
        <f t="shared" si="2"/>
        <v>7.0000000000000044</v>
      </c>
      <c r="C82" s="79">
        <f t="shared" si="3"/>
        <v>49.000000000000064</v>
      </c>
    </row>
    <row r="83" spans="1:3">
      <c r="A83" s="78">
        <v>76</v>
      </c>
      <c r="B83" s="1">
        <f t="shared" si="2"/>
        <v>7.2000000000000046</v>
      </c>
      <c r="C83" s="79">
        <f t="shared" si="3"/>
        <v>51.840000000000067</v>
      </c>
    </row>
    <row r="84" spans="1:3">
      <c r="A84" s="78">
        <v>77</v>
      </c>
      <c r="B84" s="1">
        <f t="shared" si="2"/>
        <v>7.4000000000000048</v>
      </c>
      <c r="C84" s="79">
        <f t="shared" si="3"/>
        <v>54.760000000000069</v>
      </c>
    </row>
    <row r="85" spans="1:3">
      <c r="A85" s="78">
        <v>78</v>
      </c>
      <c r="B85" s="1">
        <f t="shared" si="2"/>
        <v>7.600000000000005</v>
      </c>
      <c r="C85" s="79">
        <f t="shared" si="3"/>
        <v>57.760000000000076</v>
      </c>
    </row>
    <row r="86" spans="1:3">
      <c r="A86" s="78">
        <v>79</v>
      </c>
      <c r="B86" s="1">
        <f t="shared" si="2"/>
        <v>7.8000000000000052</v>
      </c>
      <c r="C86" s="79">
        <f t="shared" si="3"/>
        <v>60.840000000000082</v>
      </c>
    </row>
    <row r="87" spans="1:3">
      <c r="A87" s="78">
        <v>80</v>
      </c>
      <c r="B87" s="1">
        <f t="shared" si="2"/>
        <v>8.0000000000000053</v>
      </c>
      <c r="C87" s="79">
        <f t="shared" si="3"/>
        <v>64.000000000000085</v>
      </c>
    </row>
    <row r="88" spans="1:3">
      <c r="A88" s="78">
        <v>81</v>
      </c>
      <c r="B88" s="1">
        <f t="shared" si="2"/>
        <v>8.2000000000000046</v>
      </c>
      <c r="C88" s="79">
        <f t="shared" si="3"/>
        <v>67.24000000000008</v>
      </c>
    </row>
    <row r="89" spans="1:3">
      <c r="A89" s="78">
        <v>82</v>
      </c>
      <c r="B89" s="1">
        <f t="shared" si="2"/>
        <v>8.4000000000000039</v>
      </c>
      <c r="C89" s="79">
        <f t="shared" si="3"/>
        <v>70.560000000000059</v>
      </c>
    </row>
    <row r="90" spans="1:3">
      <c r="A90" s="78">
        <v>83</v>
      </c>
      <c r="B90" s="1">
        <f t="shared" si="2"/>
        <v>8.6000000000000032</v>
      </c>
      <c r="C90" s="79">
        <f t="shared" si="3"/>
        <v>73.960000000000051</v>
      </c>
    </row>
    <row r="91" spans="1:3">
      <c r="A91" s="78">
        <v>84</v>
      </c>
      <c r="B91" s="1">
        <f t="shared" si="2"/>
        <v>8.8000000000000025</v>
      </c>
      <c r="C91" s="79">
        <f t="shared" si="3"/>
        <v>77.44000000000004</v>
      </c>
    </row>
    <row r="92" spans="1:3">
      <c r="A92" s="78">
        <v>85</v>
      </c>
      <c r="B92" s="1">
        <f t="shared" si="2"/>
        <v>9.0000000000000018</v>
      </c>
      <c r="C92" s="79">
        <f t="shared" si="3"/>
        <v>81.000000000000028</v>
      </c>
    </row>
    <row r="93" spans="1:3">
      <c r="A93" s="78">
        <v>86</v>
      </c>
      <c r="B93" s="1">
        <f t="shared" si="2"/>
        <v>9.2000000000000011</v>
      </c>
      <c r="C93" s="79">
        <f t="shared" si="3"/>
        <v>84.640000000000015</v>
      </c>
    </row>
    <row r="94" spans="1:3">
      <c r="A94" s="78">
        <v>87</v>
      </c>
      <c r="B94" s="1">
        <f t="shared" si="2"/>
        <v>9.4</v>
      </c>
      <c r="C94" s="79">
        <f t="shared" si="3"/>
        <v>88.360000000000014</v>
      </c>
    </row>
    <row r="95" spans="1:3">
      <c r="A95" s="78">
        <v>88</v>
      </c>
      <c r="B95" s="1">
        <f t="shared" si="2"/>
        <v>9.6</v>
      </c>
      <c r="C95" s="79">
        <f t="shared" si="3"/>
        <v>92.16</v>
      </c>
    </row>
    <row r="96" spans="1:3">
      <c r="A96" s="78">
        <v>89</v>
      </c>
      <c r="B96" s="1">
        <f t="shared" si="2"/>
        <v>9.7999999999999989</v>
      </c>
      <c r="C96" s="79">
        <f t="shared" si="3"/>
        <v>96.039999999999978</v>
      </c>
    </row>
    <row r="97" spans="1:3">
      <c r="A97" s="78">
        <v>90</v>
      </c>
      <c r="B97" s="1">
        <f t="shared" si="2"/>
        <v>9.9999999999999982</v>
      </c>
      <c r="C97" s="79">
        <f t="shared" si="3"/>
        <v>99.999999999999972</v>
      </c>
    </row>
    <row r="98" spans="1:3">
      <c r="A98" s="80">
        <v>91</v>
      </c>
      <c r="B98" s="1">
        <f>B97-(1/5)</f>
        <v>9.7999999999999989</v>
      </c>
      <c r="C98" s="79">
        <f t="shared" si="3"/>
        <v>96.039999999999978</v>
      </c>
    </row>
    <row r="99" spans="1:3">
      <c r="A99" s="78">
        <v>92</v>
      </c>
      <c r="B99" s="1">
        <f t="shared" ref="B99:B142" si="4">B98-(1/5)</f>
        <v>9.6</v>
      </c>
      <c r="C99" s="79">
        <f t="shared" si="3"/>
        <v>92.16</v>
      </c>
    </row>
    <row r="100" spans="1:3">
      <c r="A100" s="78">
        <v>93</v>
      </c>
      <c r="B100" s="1">
        <f t="shared" si="4"/>
        <v>9.4</v>
      </c>
      <c r="C100" s="79">
        <f t="shared" si="3"/>
        <v>88.360000000000014</v>
      </c>
    </row>
    <row r="101" spans="1:3">
      <c r="A101" s="78">
        <v>94</v>
      </c>
      <c r="B101" s="1">
        <f t="shared" si="4"/>
        <v>9.2000000000000011</v>
      </c>
      <c r="C101" s="79">
        <f t="shared" si="3"/>
        <v>84.640000000000015</v>
      </c>
    </row>
    <row r="102" spans="1:3">
      <c r="A102" s="78">
        <v>95</v>
      </c>
      <c r="B102" s="1">
        <f t="shared" si="4"/>
        <v>9.0000000000000018</v>
      </c>
      <c r="C102" s="79">
        <f t="shared" si="3"/>
        <v>81.000000000000028</v>
      </c>
    </row>
    <row r="103" spans="1:3">
      <c r="A103" s="78">
        <v>96</v>
      </c>
      <c r="B103" s="1">
        <f t="shared" si="4"/>
        <v>8.8000000000000025</v>
      </c>
      <c r="C103" s="79">
        <f t="shared" si="3"/>
        <v>77.44000000000004</v>
      </c>
    </row>
    <row r="104" spans="1:3">
      <c r="A104" s="78">
        <v>97</v>
      </c>
      <c r="B104" s="1">
        <f t="shared" si="4"/>
        <v>8.6000000000000032</v>
      </c>
      <c r="C104" s="79">
        <f t="shared" si="3"/>
        <v>73.960000000000051</v>
      </c>
    </row>
    <row r="105" spans="1:3">
      <c r="A105" s="78">
        <v>98</v>
      </c>
      <c r="B105" s="1">
        <f t="shared" si="4"/>
        <v>8.4000000000000039</v>
      </c>
      <c r="C105" s="79">
        <f t="shared" si="3"/>
        <v>70.560000000000059</v>
      </c>
    </row>
    <row r="106" spans="1:3">
      <c r="A106" s="78">
        <v>99</v>
      </c>
      <c r="B106" s="1">
        <f t="shared" si="4"/>
        <v>8.2000000000000046</v>
      </c>
      <c r="C106" s="79">
        <f t="shared" si="3"/>
        <v>67.24000000000008</v>
      </c>
    </row>
    <row r="107" spans="1:3">
      <c r="A107" s="78">
        <v>100</v>
      </c>
      <c r="B107" s="1">
        <f t="shared" si="4"/>
        <v>8.0000000000000053</v>
      </c>
      <c r="C107" s="79">
        <f t="shared" si="3"/>
        <v>64.000000000000085</v>
      </c>
    </row>
    <row r="108" spans="1:3">
      <c r="A108" s="78">
        <v>101</v>
      </c>
      <c r="B108" s="1">
        <f t="shared" si="4"/>
        <v>7.8000000000000052</v>
      </c>
      <c r="C108" s="79">
        <f t="shared" si="3"/>
        <v>60.840000000000082</v>
      </c>
    </row>
    <row r="109" spans="1:3">
      <c r="A109" s="78">
        <v>102</v>
      </c>
      <c r="B109" s="1">
        <f t="shared" si="4"/>
        <v>7.600000000000005</v>
      </c>
      <c r="C109" s="79">
        <f t="shared" si="3"/>
        <v>57.760000000000076</v>
      </c>
    </row>
    <row r="110" spans="1:3">
      <c r="A110" s="78">
        <v>103</v>
      </c>
      <c r="B110" s="1">
        <f t="shared" si="4"/>
        <v>7.4000000000000048</v>
      </c>
      <c r="C110" s="79">
        <f t="shared" si="3"/>
        <v>54.760000000000069</v>
      </c>
    </row>
    <row r="111" spans="1:3">
      <c r="A111" s="78">
        <v>104</v>
      </c>
      <c r="B111" s="1">
        <f t="shared" si="4"/>
        <v>7.2000000000000046</v>
      </c>
      <c r="C111" s="79">
        <f t="shared" si="3"/>
        <v>51.840000000000067</v>
      </c>
    </row>
    <row r="112" spans="1:3">
      <c r="A112" s="78">
        <v>105</v>
      </c>
      <c r="B112" s="1">
        <f t="shared" si="4"/>
        <v>7.0000000000000044</v>
      </c>
      <c r="C112" s="79">
        <f t="shared" si="3"/>
        <v>49.000000000000064</v>
      </c>
    </row>
    <row r="113" spans="1:3">
      <c r="A113" s="78">
        <v>106</v>
      </c>
      <c r="B113" s="1">
        <f t="shared" si="4"/>
        <v>6.8000000000000043</v>
      </c>
      <c r="C113" s="79">
        <f t="shared" si="3"/>
        <v>46.240000000000059</v>
      </c>
    </row>
    <row r="114" spans="1:3">
      <c r="A114" s="78">
        <v>107</v>
      </c>
      <c r="B114" s="1">
        <f t="shared" si="4"/>
        <v>6.6000000000000041</v>
      </c>
      <c r="C114" s="79">
        <f t="shared" si="3"/>
        <v>43.560000000000052</v>
      </c>
    </row>
    <row r="115" spans="1:3">
      <c r="A115" s="78">
        <v>108</v>
      </c>
      <c r="B115" s="1">
        <f t="shared" si="4"/>
        <v>6.4000000000000039</v>
      </c>
      <c r="C115" s="79">
        <f t="shared" si="3"/>
        <v>40.960000000000051</v>
      </c>
    </row>
    <row r="116" spans="1:3">
      <c r="A116" s="78">
        <v>109</v>
      </c>
      <c r="B116" s="1">
        <f t="shared" si="4"/>
        <v>6.2000000000000037</v>
      </c>
      <c r="C116" s="79">
        <f t="shared" si="3"/>
        <v>38.440000000000047</v>
      </c>
    </row>
    <row r="117" spans="1:3">
      <c r="A117" s="78">
        <v>110</v>
      </c>
      <c r="B117" s="1">
        <f t="shared" si="4"/>
        <v>6.0000000000000036</v>
      </c>
      <c r="C117" s="79">
        <f t="shared" si="3"/>
        <v>36.000000000000043</v>
      </c>
    </row>
    <row r="118" spans="1:3">
      <c r="A118" s="78">
        <v>111</v>
      </c>
      <c r="B118" s="1">
        <f t="shared" si="4"/>
        <v>5.8000000000000034</v>
      </c>
      <c r="C118" s="79">
        <f t="shared" si="3"/>
        <v>33.640000000000036</v>
      </c>
    </row>
    <row r="119" spans="1:3">
      <c r="A119" s="78">
        <v>112</v>
      </c>
      <c r="B119" s="1">
        <f t="shared" si="4"/>
        <v>5.6000000000000032</v>
      </c>
      <c r="C119" s="79">
        <f t="shared" si="3"/>
        <v>31.360000000000035</v>
      </c>
    </row>
    <row r="120" spans="1:3">
      <c r="A120" s="78">
        <v>113</v>
      </c>
      <c r="B120" s="1">
        <f t="shared" si="4"/>
        <v>5.400000000000003</v>
      </c>
      <c r="C120" s="79">
        <f t="shared" si="3"/>
        <v>29.160000000000032</v>
      </c>
    </row>
    <row r="121" spans="1:3">
      <c r="A121" s="78">
        <v>114</v>
      </c>
      <c r="B121" s="1">
        <f t="shared" si="4"/>
        <v>5.2000000000000028</v>
      </c>
      <c r="C121" s="79">
        <f t="shared" si="3"/>
        <v>27.040000000000031</v>
      </c>
    </row>
    <row r="122" spans="1:3">
      <c r="A122" s="78">
        <v>115</v>
      </c>
      <c r="B122" s="1">
        <f t="shared" si="4"/>
        <v>5.0000000000000027</v>
      </c>
      <c r="C122" s="79">
        <f t="shared" si="3"/>
        <v>25.000000000000028</v>
      </c>
    </row>
    <row r="123" spans="1:3">
      <c r="A123" s="78">
        <v>116</v>
      </c>
      <c r="B123" s="1">
        <f t="shared" si="4"/>
        <v>4.8000000000000025</v>
      </c>
      <c r="C123" s="79">
        <f t="shared" si="3"/>
        <v>23.040000000000024</v>
      </c>
    </row>
    <row r="124" spans="1:3">
      <c r="A124" s="78">
        <v>117</v>
      </c>
      <c r="B124" s="1">
        <f t="shared" si="4"/>
        <v>4.6000000000000023</v>
      </c>
      <c r="C124" s="79">
        <f t="shared" si="3"/>
        <v>21.160000000000021</v>
      </c>
    </row>
    <row r="125" spans="1:3">
      <c r="A125" s="78">
        <v>118</v>
      </c>
      <c r="B125" s="1">
        <f t="shared" si="4"/>
        <v>4.4000000000000021</v>
      </c>
      <c r="C125" s="79">
        <f t="shared" si="3"/>
        <v>19.360000000000017</v>
      </c>
    </row>
    <row r="126" spans="1:3">
      <c r="A126" s="78">
        <v>119</v>
      </c>
      <c r="B126" s="1">
        <f t="shared" si="4"/>
        <v>4.200000000000002</v>
      </c>
      <c r="C126" s="79">
        <f t="shared" si="3"/>
        <v>17.640000000000015</v>
      </c>
    </row>
    <row r="127" spans="1:3">
      <c r="A127" s="78">
        <v>120</v>
      </c>
      <c r="B127" s="1">
        <f t="shared" si="4"/>
        <v>4.0000000000000018</v>
      </c>
      <c r="C127" s="79">
        <f t="shared" si="3"/>
        <v>16.000000000000014</v>
      </c>
    </row>
    <row r="128" spans="1:3">
      <c r="A128" s="78">
        <v>121</v>
      </c>
      <c r="B128" s="1">
        <f t="shared" si="4"/>
        <v>3.8000000000000016</v>
      </c>
      <c r="C128" s="79">
        <f t="shared" si="3"/>
        <v>14.440000000000012</v>
      </c>
    </row>
    <row r="129" spans="1:3">
      <c r="A129" s="78">
        <v>122</v>
      </c>
      <c r="B129" s="1">
        <f t="shared" si="4"/>
        <v>3.6000000000000014</v>
      </c>
      <c r="C129" s="79">
        <f t="shared" si="3"/>
        <v>12.96000000000001</v>
      </c>
    </row>
    <row r="130" spans="1:3">
      <c r="A130" s="78">
        <v>123</v>
      </c>
      <c r="B130" s="1">
        <f t="shared" si="4"/>
        <v>3.4000000000000012</v>
      </c>
      <c r="C130" s="79">
        <f t="shared" si="3"/>
        <v>11.560000000000008</v>
      </c>
    </row>
    <row r="131" spans="1:3">
      <c r="A131" s="78">
        <v>124</v>
      </c>
      <c r="B131" s="1">
        <f t="shared" si="4"/>
        <v>3.2000000000000011</v>
      </c>
      <c r="C131" s="79">
        <f t="shared" si="3"/>
        <v>10.240000000000007</v>
      </c>
    </row>
    <row r="132" spans="1:3">
      <c r="A132" s="78">
        <v>125</v>
      </c>
      <c r="B132" s="1">
        <f t="shared" si="4"/>
        <v>3.0000000000000009</v>
      </c>
      <c r="C132" s="79">
        <f t="shared" si="3"/>
        <v>9.0000000000000053</v>
      </c>
    </row>
    <row r="133" spans="1:3">
      <c r="A133" s="78">
        <v>126</v>
      </c>
      <c r="B133" s="1">
        <f t="shared" si="4"/>
        <v>2.8000000000000007</v>
      </c>
      <c r="C133" s="79">
        <f t="shared" si="3"/>
        <v>7.8400000000000043</v>
      </c>
    </row>
    <row r="134" spans="1:3">
      <c r="A134" s="78">
        <v>127</v>
      </c>
      <c r="B134" s="1">
        <f t="shared" si="4"/>
        <v>2.6000000000000005</v>
      </c>
      <c r="C134" s="79">
        <f t="shared" si="3"/>
        <v>6.7600000000000025</v>
      </c>
    </row>
    <row r="135" spans="1:3">
      <c r="A135" s="78">
        <v>128</v>
      </c>
      <c r="B135" s="1">
        <f t="shared" si="4"/>
        <v>2.4000000000000004</v>
      </c>
      <c r="C135" s="79">
        <f t="shared" si="3"/>
        <v>5.7600000000000016</v>
      </c>
    </row>
    <row r="136" spans="1:3">
      <c r="A136" s="78">
        <v>129</v>
      </c>
      <c r="B136" s="1">
        <f t="shared" si="4"/>
        <v>2.2000000000000002</v>
      </c>
      <c r="C136" s="79">
        <f t="shared" ref="C136:C199" si="5">B136*B136</f>
        <v>4.8400000000000007</v>
      </c>
    </row>
    <row r="137" spans="1:3">
      <c r="A137" s="78">
        <v>130</v>
      </c>
      <c r="B137" s="1">
        <f t="shared" si="4"/>
        <v>2</v>
      </c>
      <c r="C137" s="79">
        <f t="shared" si="5"/>
        <v>4</v>
      </c>
    </row>
    <row r="138" spans="1:3">
      <c r="A138" s="78">
        <v>131</v>
      </c>
      <c r="B138" s="1">
        <f t="shared" si="4"/>
        <v>1.8</v>
      </c>
      <c r="C138" s="79">
        <f t="shared" si="5"/>
        <v>3.24</v>
      </c>
    </row>
    <row r="139" spans="1:3">
      <c r="A139" s="78">
        <v>132</v>
      </c>
      <c r="B139" s="1">
        <f t="shared" si="4"/>
        <v>1.6</v>
      </c>
      <c r="C139" s="79">
        <f t="shared" si="5"/>
        <v>2.5600000000000005</v>
      </c>
    </row>
    <row r="140" spans="1:3">
      <c r="A140" s="78">
        <v>133</v>
      </c>
      <c r="B140" s="1">
        <f t="shared" si="4"/>
        <v>1.4000000000000001</v>
      </c>
      <c r="C140" s="79">
        <f t="shared" si="5"/>
        <v>1.9600000000000004</v>
      </c>
    </row>
    <row r="141" spans="1:3">
      <c r="A141" s="78">
        <v>134</v>
      </c>
      <c r="B141" s="1">
        <f t="shared" si="4"/>
        <v>1.2000000000000002</v>
      </c>
      <c r="C141" s="79">
        <f t="shared" si="5"/>
        <v>1.4400000000000004</v>
      </c>
    </row>
    <row r="142" spans="1:3">
      <c r="A142" s="78">
        <v>135</v>
      </c>
      <c r="B142" s="1">
        <f t="shared" si="4"/>
        <v>1.0000000000000002</v>
      </c>
      <c r="C142" s="79">
        <f t="shared" si="5"/>
        <v>1.0000000000000004</v>
      </c>
    </row>
    <row r="143" spans="1:3">
      <c r="A143" s="80">
        <v>136</v>
      </c>
      <c r="B143" s="1">
        <f>B142-(1/45)</f>
        <v>0.97777777777777797</v>
      </c>
      <c r="C143" s="79">
        <f t="shared" si="5"/>
        <v>0.95604938271604978</v>
      </c>
    </row>
    <row r="144" spans="1:3">
      <c r="A144" s="78">
        <v>137</v>
      </c>
      <c r="B144" s="1">
        <f t="shared" ref="B144:B186" si="6">B143-(1/45)</f>
        <v>0.95555555555555571</v>
      </c>
      <c r="C144" s="79">
        <f t="shared" si="5"/>
        <v>0.91308641975308669</v>
      </c>
    </row>
    <row r="145" spans="1:3">
      <c r="A145" s="78">
        <v>138</v>
      </c>
      <c r="B145" s="1">
        <f t="shared" si="6"/>
        <v>0.93333333333333346</v>
      </c>
      <c r="C145" s="79">
        <f t="shared" si="5"/>
        <v>0.87111111111111139</v>
      </c>
    </row>
    <row r="146" spans="1:3">
      <c r="A146" s="78">
        <v>139</v>
      </c>
      <c r="B146" s="1">
        <f t="shared" si="6"/>
        <v>0.9111111111111112</v>
      </c>
      <c r="C146" s="79">
        <f t="shared" si="5"/>
        <v>0.83012345679012367</v>
      </c>
    </row>
    <row r="147" spans="1:3">
      <c r="A147" s="78">
        <v>140</v>
      </c>
      <c r="B147" s="1">
        <f t="shared" si="6"/>
        <v>0.88888888888888895</v>
      </c>
      <c r="C147" s="79">
        <f t="shared" si="5"/>
        <v>0.79012345679012352</v>
      </c>
    </row>
    <row r="148" spans="1:3">
      <c r="A148" s="78">
        <v>141</v>
      </c>
      <c r="B148" s="1">
        <f t="shared" si="6"/>
        <v>0.8666666666666667</v>
      </c>
      <c r="C148" s="79">
        <f t="shared" si="5"/>
        <v>0.75111111111111117</v>
      </c>
    </row>
    <row r="149" spans="1:3">
      <c r="A149" s="78">
        <v>142</v>
      </c>
      <c r="B149" s="1">
        <f t="shared" si="6"/>
        <v>0.84444444444444444</v>
      </c>
      <c r="C149" s="79">
        <f t="shared" si="5"/>
        <v>0.7130864197530864</v>
      </c>
    </row>
    <row r="150" spans="1:3">
      <c r="A150" s="78">
        <v>143</v>
      </c>
      <c r="B150" s="1">
        <f t="shared" si="6"/>
        <v>0.82222222222222219</v>
      </c>
      <c r="C150" s="79">
        <f t="shared" si="5"/>
        <v>0.67604938271604931</v>
      </c>
    </row>
    <row r="151" spans="1:3">
      <c r="A151" s="78">
        <v>144</v>
      </c>
      <c r="B151" s="1">
        <f t="shared" si="6"/>
        <v>0.79999999999999993</v>
      </c>
      <c r="C151" s="79">
        <f t="shared" si="5"/>
        <v>0.6399999999999999</v>
      </c>
    </row>
    <row r="152" spans="1:3">
      <c r="A152" s="78">
        <v>145</v>
      </c>
      <c r="B152" s="1">
        <f t="shared" si="6"/>
        <v>0.77777777777777768</v>
      </c>
      <c r="C152" s="79">
        <f t="shared" si="5"/>
        <v>0.60493827160493807</v>
      </c>
    </row>
    <row r="153" spans="1:3">
      <c r="A153" s="78">
        <v>146</v>
      </c>
      <c r="B153" s="1">
        <f t="shared" si="6"/>
        <v>0.75555555555555542</v>
      </c>
      <c r="C153" s="79">
        <f t="shared" si="5"/>
        <v>0.57086419753086404</v>
      </c>
    </row>
    <row r="154" spans="1:3">
      <c r="A154" s="78">
        <v>147</v>
      </c>
      <c r="B154" s="1">
        <f t="shared" si="6"/>
        <v>0.73333333333333317</v>
      </c>
      <c r="C154" s="79">
        <f t="shared" si="5"/>
        <v>0.53777777777777758</v>
      </c>
    </row>
    <row r="155" spans="1:3">
      <c r="A155" s="78">
        <v>148</v>
      </c>
      <c r="B155" s="1">
        <f t="shared" si="6"/>
        <v>0.71111111111111092</v>
      </c>
      <c r="C155" s="79">
        <f t="shared" si="5"/>
        <v>0.50567901234567869</v>
      </c>
    </row>
    <row r="156" spans="1:3">
      <c r="A156" s="78">
        <v>149</v>
      </c>
      <c r="B156" s="1">
        <f t="shared" si="6"/>
        <v>0.68888888888888866</v>
      </c>
      <c r="C156" s="79">
        <f t="shared" si="5"/>
        <v>0.4745679012345676</v>
      </c>
    </row>
    <row r="157" spans="1:3">
      <c r="A157" s="78">
        <v>150</v>
      </c>
      <c r="B157" s="1">
        <f t="shared" si="6"/>
        <v>0.66666666666666641</v>
      </c>
      <c r="C157" s="79">
        <f t="shared" si="5"/>
        <v>0.44444444444444409</v>
      </c>
    </row>
    <row r="158" spans="1:3">
      <c r="A158" s="78">
        <v>151</v>
      </c>
      <c r="B158" s="1">
        <f t="shared" si="6"/>
        <v>0.64444444444444415</v>
      </c>
      <c r="C158" s="79">
        <f t="shared" si="5"/>
        <v>0.41530864197530826</v>
      </c>
    </row>
    <row r="159" spans="1:3">
      <c r="A159" s="78">
        <v>152</v>
      </c>
      <c r="B159" s="1">
        <f t="shared" si="6"/>
        <v>0.6222222222222219</v>
      </c>
      <c r="C159" s="79">
        <f t="shared" si="5"/>
        <v>0.38716049382716011</v>
      </c>
    </row>
    <row r="160" spans="1:3">
      <c r="A160" s="78">
        <v>153</v>
      </c>
      <c r="B160" s="1">
        <f t="shared" si="6"/>
        <v>0.59999999999999964</v>
      </c>
      <c r="C160" s="79">
        <f t="shared" si="5"/>
        <v>0.3599999999999996</v>
      </c>
    </row>
    <row r="161" spans="1:3">
      <c r="A161" s="78">
        <v>154</v>
      </c>
      <c r="B161" s="1">
        <f t="shared" si="6"/>
        <v>0.57777777777777739</v>
      </c>
      <c r="C161" s="79">
        <f t="shared" si="5"/>
        <v>0.33382716049382671</v>
      </c>
    </row>
    <row r="162" spans="1:3">
      <c r="A162" s="78">
        <v>155</v>
      </c>
      <c r="B162" s="1">
        <f t="shared" si="6"/>
        <v>0.55555555555555514</v>
      </c>
      <c r="C162" s="79">
        <f t="shared" si="5"/>
        <v>0.30864197530864151</v>
      </c>
    </row>
    <row r="163" spans="1:3">
      <c r="A163" s="78">
        <v>156</v>
      </c>
      <c r="B163" s="1">
        <f t="shared" si="6"/>
        <v>0.53333333333333288</v>
      </c>
      <c r="C163" s="79">
        <f t="shared" si="5"/>
        <v>0.28444444444444394</v>
      </c>
    </row>
    <row r="164" spans="1:3">
      <c r="A164" s="78">
        <v>157</v>
      </c>
      <c r="B164" s="1">
        <f t="shared" si="6"/>
        <v>0.51111111111111063</v>
      </c>
      <c r="C164" s="79">
        <f t="shared" si="5"/>
        <v>0.26123456790123406</v>
      </c>
    </row>
    <row r="165" spans="1:3">
      <c r="A165" s="78">
        <v>158</v>
      </c>
      <c r="B165" s="1">
        <f t="shared" si="6"/>
        <v>0.48888888888888843</v>
      </c>
      <c r="C165" s="79">
        <f t="shared" si="5"/>
        <v>0.23901234567901189</v>
      </c>
    </row>
    <row r="166" spans="1:3">
      <c r="A166" s="78">
        <v>159</v>
      </c>
      <c r="B166" s="1">
        <f t="shared" si="6"/>
        <v>0.46666666666666623</v>
      </c>
      <c r="C166" s="79">
        <f t="shared" si="5"/>
        <v>0.21777777777777738</v>
      </c>
    </row>
    <row r="167" spans="1:3">
      <c r="A167" s="78">
        <v>160</v>
      </c>
      <c r="B167" s="1">
        <f t="shared" si="6"/>
        <v>0.44444444444444403</v>
      </c>
      <c r="C167" s="79">
        <f t="shared" si="5"/>
        <v>0.19753086419753049</v>
      </c>
    </row>
    <row r="168" spans="1:3">
      <c r="A168" s="78">
        <v>161</v>
      </c>
      <c r="B168" s="1">
        <f t="shared" si="6"/>
        <v>0.42222222222222183</v>
      </c>
      <c r="C168" s="79">
        <f t="shared" si="5"/>
        <v>0.17827160493827127</v>
      </c>
    </row>
    <row r="169" spans="1:3">
      <c r="A169" s="78">
        <v>162</v>
      </c>
      <c r="B169" s="1">
        <f t="shared" si="6"/>
        <v>0.39999999999999963</v>
      </c>
      <c r="C169" s="79">
        <f t="shared" si="5"/>
        <v>0.1599999999999997</v>
      </c>
    </row>
    <row r="170" spans="1:3">
      <c r="A170" s="78">
        <v>163</v>
      </c>
      <c r="B170" s="1">
        <f t="shared" si="6"/>
        <v>0.37777777777777743</v>
      </c>
      <c r="C170" s="79">
        <f t="shared" si="5"/>
        <v>0.14271604938271579</v>
      </c>
    </row>
    <row r="171" spans="1:3">
      <c r="A171" s="78">
        <v>164</v>
      </c>
      <c r="B171" s="1">
        <f t="shared" si="6"/>
        <v>0.35555555555555524</v>
      </c>
      <c r="C171" s="79">
        <f t="shared" si="5"/>
        <v>0.12641975308641953</v>
      </c>
    </row>
    <row r="172" spans="1:3">
      <c r="A172" s="78">
        <v>165</v>
      </c>
      <c r="B172" s="1">
        <f t="shared" si="6"/>
        <v>0.33333333333333304</v>
      </c>
      <c r="C172" s="79">
        <f t="shared" si="5"/>
        <v>0.11111111111111091</v>
      </c>
    </row>
    <row r="173" spans="1:3">
      <c r="A173" s="78">
        <v>166</v>
      </c>
      <c r="B173" s="1">
        <f t="shared" si="6"/>
        <v>0.31111111111111084</v>
      </c>
      <c r="C173" s="79">
        <f t="shared" si="5"/>
        <v>9.6790123456789959E-2</v>
      </c>
    </row>
    <row r="174" spans="1:3">
      <c r="A174" s="78">
        <v>167</v>
      </c>
      <c r="B174" s="1">
        <f t="shared" si="6"/>
        <v>0.28888888888888864</v>
      </c>
      <c r="C174" s="79">
        <f t="shared" si="5"/>
        <v>8.3456790123456651E-2</v>
      </c>
    </row>
    <row r="175" spans="1:3">
      <c r="A175" s="78">
        <v>168</v>
      </c>
      <c r="B175" s="1">
        <f t="shared" si="6"/>
        <v>0.26666666666666644</v>
      </c>
      <c r="C175" s="79">
        <f t="shared" si="5"/>
        <v>7.1111111111110986E-2</v>
      </c>
    </row>
    <row r="176" spans="1:3">
      <c r="A176" s="78">
        <v>169</v>
      </c>
      <c r="B176" s="1">
        <f t="shared" si="6"/>
        <v>0.24444444444444421</v>
      </c>
      <c r="C176" s="79">
        <f t="shared" si="5"/>
        <v>5.9753086419752972E-2</v>
      </c>
    </row>
    <row r="177" spans="1:3">
      <c r="A177" s="78">
        <v>170</v>
      </c>
      <c r="B177" s="1">
        <f t="shared" si="6"/>
        <v>0.22222222222222199</v>
      </c>
      <c r="C177" s="79">
        <f t="shared" si="5"/>
        <v>4.9382716049382609E-2</v>
      </c>
    </row>
    <row r="178" spans="1:3">
      <c r="A178" s="78">
        <v>171</v>
      </c>
      <c r="B178" s="1">
        <f t="shared" si="6"/>
        <v>0.19999999999999976</v>
      </c>
      <c r="C178" s="79">
        <f t="shared" si="5"/>
        <v>3.9999999999999904E-2</v>
      </c>
    </row>
    <row r="179" spans="1:3">
      <c r="A179" s="78">
        <v>172</v>
      </c>
      <c r="B179" s="1">
        <f t="shared" si="6"/>
        <v>0.17777777777777753</v>
      </c>
      <c r="C179" s="79">
        <f t="shared" si="5"/>
        <v>3.1604938271604849E-2</v>
      </c>
    </row>
    <row r="180" spans="1:3">
      <c r="A180" s="78">
        <v>173</v>
      </c>
      <c r="B180" s="1">
        <f t="shared" si="6"/>
        <v>0.15555555555555531</v>
      </c>
      <c r="C180" s="79">
        <f t="shared" si="5"/>
        <v>2.4197530864197455E-2</v>
      </c>
    </row>
    <row r="181" spans="1:3">
      <c r="A181" s="78">
        <v>174</v>
      </c>
      <c r="B181" s="1">
        <f t="shared" si="6"/>
        <v>0.13333333333333308</v>
      </c>
      <c r="C181" s="79">
        <f t="shared" si="5"/>
        <v>1.7777777777777712E-2</v>
      </c>
    </row>
    <row r="182" spans="1:3">
      <c r="A182" s="78">
        <v>175</v>
      </c>
      <c r="B182" s="1">
        <f t="shared" si="6"/>
        <v>0.11111111111111086</v>
      </c>
      <c r="C182" s="79">
        <f t="shared" si="5"/>
        <v>1.2345679012345623E-2</v>
      </c>
    </row>
    <row r="183" spans="1:3">
      <c r="A183" s="78">
        <v>176</v>
      </c>
      <c r="B183" s="1">
        <f t="shared" si="6"/>
        <v>8.8888888888888629E-2</v>
      </c>
      <c r="C183" s="79">
        <f t="shared" si="5"/>
        <v>7.9012345679011879E-3</v>
      </c>
    </row>
    <row r="184" spans="1:3">
      <c r="A184" s="78">
        <v>177</v>
      </c>
      <c r="B184" s="1">
        <f t="shared" si="6"/>
        <v>6.6666666666666402E-2</v>
      </c>
      <c r="C184" s="79">
        <f t="shared" si="5"/>
        <v>4.4444444444444089E-3</v>
      </c>
    </row>
    <row r="185" spans="1:3">
      <c r="A185" s="78">
        <v>178</v>
      </c>
      <c r="B185" s="1">
        <f t="shared" si="6"/>
        <v>4.4444444444444176E-2</v>
      </c>
      <c r="C185" s="79">
        <f t="shared" si="5"/>
        <v>1.9753086419752848E-3</v>
      </c>
    </row>
    <row r="186" spans="1:3">
      <c r="A186" s="78">
        <v>179</v>
      </c>
      <c r="B186" s="1">
        <f t="shared" si="6"/>
        <v>2.2222222222221952E-2</v>
      </c>
      <c r="C186" s="79">
        <f t="shared" si="5"/>
        <v>4.9382716049381514E-4</v>
      </c>
    </row>
    <row r="187" spans="1:3">
      <c r="A187" s="78">
        <v>180</v>
      </c>
      <c r="B187" s="1">
        <v>0</v>
      </c>
      <c r="C187" s="79">
        <f t="shared" si="5"/>
        <v>0</v>
      </c>
    </row>
    <row r="188" spans="1:3">
      <c r="A188" s="80">
        <v>181</v>
      </c>
      <c r="B188" s="1">
        <f>B187+(1/45)</f>
        <v>2.2222222222222223E-2</v>
      </c>
      <c r="C188" s="79">
        <f t="shared" si="5"/>
        <v>4.9382716049382717E-4</v>
      </c>
    </row>
    <row r="189" spans="1:3">
      <c r="A189" s="78">
        <v>182</v>
      </c>
      <c r="B189" s="1">
        <f t="shared" ref="B189:B200" si="7">B188+(1/45)</f>
        <v>4.4444444444444446E-2</v>
      </c>
      <c r="C189" s="79">
        <f t="shared" si="5"/>
        <v>1.9753086419753087E-3</v>
      </c>
    </row>
    <row r="190" spans="1:3">
      <c r="A190" s="78">
        <v>183</v>
      </c>
      <c r="B190" s="1">
        <f t="shared" si="7"/>
        <v>6.6666666666666666E-2</v>
      </c>
      <c r="C190" s="79">
        <f t="shared" si="5"/>
        <v>4.4444444444444444E-3</v>
      </c>
    </row>
    <row r="191" spans="1:3">
      <c r="A191" s="78">
        <v>184</v>
      </c>
      <c r="B191" s="1">
        <f t="shared" si="7"/>
        <v>8.8888888888888892E-2</v>
      </c>
      <c r="C191" s="79">
        <f t="shared" si="5"/>
        <v>7.9012345679012348E-3</v>
      </c>
    </row>
    <row r="192" spans="1:3">
      <c r="A192" s="78">
        <v>185</v>
      </c>
      <c r="B192" s="1">
        <f t="shared" si="7"/>
        <v>0.11111111111111112</v>
      </c>
      <c r="C192" s="79">
        <f t="shared" si="5"/>
        <v>1.234567901234568E-2</v>
      </c>
    </row>
    <row r="193" spans="1:3">
      <c r="A193" s="78">
        <v>186</v>
      </c>
      <c r="B193" s="1">
        <f t="shared" si="7"/>
        <v>0.13333333333333333</v>
      </c>
      <c r="C193" s="79">
        <f t="shared" si="5"/>
        <v>1.7777777777777778E-2</v>
      </c>
    </row>
    <row r="194" spans="1:3">
      <c r="A194" s="78">
        <v>187</v>
      </c>
      <c r="B194" s="1">
        <f t="shared" si="7"/>
        <v>0.15555555555555556</v>
      </c>
      <c r="C194" s="79">
        <f t="shared" si="5"/>
        <v>2.4197530864197531E-2</v>
      </c>
    </row>
    <row r="195" spans="1:3">
      <c r="A195" s="78">
        <v>188</v>
      </c>
      <c r="B195" s="1">
        <f t="shared" si="7"/>
        <v>0.17777777777777778</v>
      </c>
      <c r="C195" s="79">
        <f t="shared" si="5"/>
        <v>3.1604938271604939E-2</v>
      </c>
    </row>
    <row r="196" spans="1:3">
      <c r="A196" s="78">
        <v>189</v>
      </c>
      <c r="B196" s="1">
        <f t="shared" si="7"/>
        <v>0.2</v>
      </c>
      <c r="C196" s="79">
        <f t="shared" si="5"/>
        <v>4.0000000000000008E-2</v>
      </c>
    </row>
    <row r="197" spans="1:3">
      <c r="A197" s="78">
        <v>190</v>
      </c>
      <c r="B197" s="1">
        <f t="shared" si="7"/>
        <v>0.22222222222222224</v>
      </c>
      <c r="C197" s="79">
        <f t="shared" si="5"/>
        <v>4.938271604938272E-2</v>
      </c>
    </row>
    <row r="198" spans="1:3">
      <c r="A198" s="78">
        <v>191</v>
      </c>
      <c r="B198" s="1">
        <f t="shared" si="7"/>
        <v>0.24444444444444446</v>
      </c>
      <c r="C198" s="79">
        <f t="shared" si="5"/>
        <v>5.9753086419753097E-2</v>
      </c>
    </row>
    <row r="199" spans="1:3">
      <c r="A199" s="78">
        <v>192</v>
      </c>
      <c r="B199" s="1">
        <f t="shared" si="7"/>
        <v>0.26666666666666666</v>
      </c>
      <c r="C199" s="79">
        <f t="shared" si="5"/>
        <v>7.1111111111111111E-2</v>
      </c>
    </row>
    <row r="200" spans="1:3">
      <c r="A200" s="78">
        <v>193</v>
      </c>
      <c r="B200" s="1">
        <f t="shared" si="7"/>
        <v>0.28888888888888886</v>
      </c>
      <c r="C200" s="79">
        <f t="shared" ref="C200:C263" si="8">B200*B200</f>
        <v>8.3456790123456775E-2</v>
      </c>
    </row>
    <row r="201" spans="1:3">
      <c r="A201" s="78">
        <v>194</v>
      </c>
      <c r="B201" s="1">
        <f t="shared" ref="B201:B216" si="9">B200+(1/45)</f>
        <v>0.31111111111111106</v>
      </c>
      <c r="C201" s="79">
        <f t="shared" si="8"/>
        <v>9.6790123456790098E-2</v>
      </c>
    </row>
    <row r="202" spans="1:3">
      <c r="A202" s="78">
        <v>195</v>
      </c>
      <c r="B202" s="1">
        <f t="shared" si="9"/>
        <v>0.33333333333333326</v>
      </c>
      <c r="C202" s="79">
        <f t="shared" si="8"/>
        <v>0.11111111111111106</v>
      </c>
    </row>
    <row r="203" spans="1:3">
      <c r="A203" s="78">
        <v>196</v>
      </c>
      <c r="B203" s="1">
        <f t="shared" si="9"/>
        <v>0.35555555555555546</v>
      </c>
      <c r="C203" s="79">
        <f t="shared" si="8"/>
        <v>0.12641975308641967</v>
      </c>
    </row>
    <row r="204" spans="1:3">
      <c r="A204" s="78">
        <v>197</v>
      </c>
      <c r="B204" s="1">
        <f t="shared" si="9"/>
        <v>0.37777777777777766</v>
      </c>
      <c r="C204" s="79">
        <f t="shared" si="8"/>
        <v>0.14271604938271595</v>
      </c>
    </row>
    <row r="205" spans="1:3">
      <c r="A205" s="78">
        <v>198</v>
      </c>
      <c r="B205" s="1">
        <f t="shared" si="9"/>
        <v>0.39999999999999986</v>
      </c>
      <c r="C205" s="79">
        <f t="shared" si="8"/>
        <v>0.15999999999999989</v>
      </c>
    </row>
    <row r="206" spans="1:3">
      <c r="A206" s="78">
        <v>199</v>
      </c>
      <c r="B206" s="1">
        <f t="shared" si="9"/>
        <v>0.42222222222222205</v>
      </c>
      <c r="C206" s="79">
        <f t="shared" si="8"/>
        <v>0.17827160493827146</v>
      </c>
    </row>
    <row r="207" spans="1:3">
      <c r="A207" s="78">
        <v>200</v>
      </c>
      <c r="B207" s="1">
        <f t="shared" si="9"/>
        <v>0.44444444444444425</v>
      </c>
      <c r="C207" s="79">
        <f t="shared" si="8"/>
        <v>0.19753086419753069</v>
      </c>
    </row>
    <row r="208" spans="1:3">
      <c r="A208" s="78">
        <v>201</v>
      </c>
      <c r="B208" s="1">
        <f t="shared" si="9"/>
        <v>0.46666666666666645</v>
      </c>
      <c r="C208" s="79">
        <f t="shared" si="8"/>
        <v>0.21777777777777757</v>
      </c>
    </row>
    <row r="209" spans="1:3">
      <c r="A209" s="78">
        <v>202</v>
      </c>
      <c r="B209" s="1">
        <f t="shared" si="9"/>
        <v>0.48888888888888865</v>
      </c>
      <c r="C209" s="79">
        <f t="shared" si="8"/>
        <v>0.23901234567901211</v>
      </c>
    </row>
    <row r="210" spans="1:3">
      <c r="A210" s="78">
        <v>203</v>
      </c>
      <c r="B210" s="1">
        <f t="shared" si="9"/>
        <v>0.51111111111111085</v>
      </c>
      <c r="C210" s="79">
        <f t="shared" si="8"/>
        <v>0.26123456790123428</v>
      </c>
    </row>
    <row r="211" spans="1:3">
      <c r="A211" s="78">
        <v>204</v>
      </c>
      <c r="B211" s="1">
        <f t="shared" si="9"/>
        <v>0.5333333333333331</v>
      </c>
      <c r="C211" s="79">
        <f t="shared" si="8"/>
        <v>0.28444444444444422</v>
      </c>
    </row>
    <row r="212" spans="1:3">
      <c r="A212" s="78">
        <v>205</v>
      </c>
      <c r="B212" s="1">
        <f t="shared" si="9"/>
        <v>0.55555555555555536</v>
      </c>
      <c r="C212" s="79">
        <f t="shared" si="8"/>
        <v>0.30864197530864174</v>
      </c>
    </row>
    <row r="213" spans="1:3">
      <c r="A213" s="78">
        <v>206</v>
      </c>
      <c r="B213" s="1">
        <f t="shared" si="9"/>
        <v>0.57777777777777761</v>
      </c>
      <c r="C213" s="79">
        <f t="shared" si="8"/>
        <v>0.33382716049382699</v>
      </c>
    </row>
    <row r="214" spans="1:3">
      <c r="A214" s="78">
        <v>207</v>
      </c>
      <c r="B214" s="1">
        <f t="shared" si="9"/>
        <v>0.59999999999999987</v>
      </c>
      <c r="C214" s="79">
        <f t="shared" si="8"/>
        <v>0.35999999999999982</v>
      </c>
    </row>
    <row r="215" spans="1:3">
      <c r="A215" s="78">
        <v>208</v>
      </c>
      <c r="B215" s="1">
        <f t="shared" si="9"/>
        <v>0.62222222222222212</v>
      </c>
      <c r="C215" s="79">
        <f t="shared" si="8"/>
        <v>0.38716049382716039</v>
      </c>
    </row>
    <row r="216" spans="1:3">
      <c r="A216" s="78">
        <v>209</v>
      </c>
      <c r="B216" s="1">
        <f t="shared" si="9"/>
        <v>0.64444444444444438</v>
      </c>
      <c r="C216" s="79">
        <f t="shared" si="8"/>
        <v>0.41530864197530853</v>
      </c>
    </row>
    <row r="217" spans="1:3">
      <c r="A217" s="78">
        <v>210</v>
      </c>
      <c r="B217" s="1">
        <f t="shared" ref="B217:B232" si="10">B216+(1/45)</f>
        <v>0.66666666666666663</v>
      </c>
      <c r="C217" s="79">
        <f t="shared" si="8"/>
        <v>0.44444444444444442</v>
      </c>
    </row>
    <row r="218" spans="1:3">
      <c r="A218" s="78">
        <v>211</v>
      </c>
      <c r="B218" s="1">
        <f t="shared" si="10"/>
        <v>0.68888888888888888</v>
      </c>
      <c r="C218" s="79">
        <f t="shared" si="8"/>
        <v>0.47456790123456788</v>
      </c>
    </row>
    <row r="219" spans="1:3">
      <c r="A219" s="78">
        <v>212</v>
      </c>
      <c r="B219" s="1">
        <f t="shared" si="10"/>
        <v>0.71111111111111114</v>
      </c>
      <c r="C219" s="79">
        <f t="shared" si="8"/>
        <v>0.50567901234567902</v>
      </c>
    </row>
    <row r="220" spans="1:3">
      <c r="A220" s="78">
        <v>213</v>
      </c>
      <c r="B220" s="1">
        <f t="shared" si="10"/>
        <v>0.73333333333333339</v>
      </c>
      <c r="C220" s="79">
        <f t="shared" si="8"/>
        <v>0.53777777777777791</v>
      </c>
    </row>
    <row r="221" spans="1:3">
      <c r="A221" s="78">
        <v>214</v>
      </c>
      <c r="B221" s="1">
        <f t="shared" si="10"/>
        <v>0.75555555555555565</v>
      </c>
      <c r="C221" s="79">
        <f t="shared" si="8"/>
        <v>0.57086419753086437</v>
      </c>
    </row>
    <row r="222" spans="1:3">
      <c r="A222" s="78">
        <v>215</v>
      </c>
      <c r="B222" s="1">
        <f t="shared" si="10"/>
        <v>0.7777777777777779</v>
      </c>
      <c r="C222" s="79">
        <f t="shared" si="8"/>
        <v>0.60493827160493852</v>
      </c>
    </row>
    <row r="223" spans="1:3">
      <c r="A223" s="78">
        <v>216</v>
      </c>
      <c r="B223" s="1">
        <f t="shared" si="10"/>
        <v>0.80000000000000016</v>
      </c>
      <c r="C223" s="79">
        <f t="shared" si="8"/>
        <v>0.64000000000000024</v>
      </c>
    </row>
    <row r="224" spans="1:3">
      <c r="A224" s="78">
        <v>217</v>
      </c>
      <c r="B224" s="1">
        <f t="shared" si="10"/>
        <v>0.82222222222222241</v>
      </c>
      <c r="C224" s="79">
        <f t="shared" si="8"/>
        <v>0.67604938271604964</v>
      </c>
    </row>
    <row r="225" spans="1:3">
      <c r="A225" s="78">
        <v>218</v>
      </c>
      <c r="B225" s="1">
        <f t="shared" si="10"/>
        <v>0.84444444444444466</v>
      </c>
      <c r="C225" s="79">
        <f t="shared" si="8"/>
        <v>0.71308641975308684</v>
      </c>
    </row>
    <row r="226" spans="1:3">
      <c r="A226" s="78">
        <v>219</v>
      </c>
      <c r="B226" s="1">
        <f t="shared" si="10"/>
        <v>0.86666666666666692</v>
      </c>
      <c r="C226" s="79">
        <f t="shared" si="8"/>
        <v>0.75111111111111151</v>
      </c>
    </row>
    <row r="227" spans="1:3">
      <c r="A227" s="78">
        <v>220</v>
      </c>
      <c r="B227" s="1">
        <f t="shared" si="10"/>
        <v>0.88888888888888917</v>
      </c>
      <c r="C227" s="79">
        <f t="shared" si="8"/>
        <v>0.79012345679012397</v>
      </c>
    </row>
    <row r="228" spans="1:3">
      <c r="A228" s="78">
        <v>221</v>
      </c>
      <c r="B228" s="1">
        <f t="shared" si="10"/>
        <v>0.91111111111111143</v>
      </c>
      <c r="C228" s="79">
        <f t="shared" si="8"/>
        <v>0.830123456790124</v>
      </c>
    </row>
    <row r="229" spans="1:3">
      <c r="A229" s="78">
        <v>222</v>
      </c>
      <c r="B229" s="1">
        <f t="shared" si="10"/>
        <v>0.93333333333333368</v>
      </c>
      <c r="C229" s="79">
        <f t="shared" si="8"/>
        <v>0.87111111111111172</v>
      </c>
    </row>
    <row r="230" spans="1:3">
      <c r="A230" s="78">
        <v>223</v>
      </c>
      <c r="B230" s="1">
        <f t="shared" si="10"/>
        <v>0.95555555555555594</v>
      </c>
      <c r="C230" s="79">
        <f t="shared" si="8"/>
        <v>0.91308641975308713</v>
      </c>
    </row>
    <row r="231" spans="1:3">
      <c r="A231" s="78">
        <v>224</v>
      </c>
      <c r="B231" s="1">
        <f t="shared" si="10"/>
        <v>0.97777777777777819</v>
      </c>
      <c r="C231" s="79">
        <f t="shared" si="8"/>
        <v>0.95604938271605022</v>
      </c>
    </row>
    <row r="232" spans="1:3">
      <c r="A232" s="78">
        <v>225</v>
      </c>
      <c r="B232" s="1">
        <f t="shared" si="10"/>
        <v>1.0000000000000004</v>
      </c>
      <c r="C232" s="79">
        <f t="shared" si="8"/>
        <v>1.0000000000000009</v>
      </c>
    </row>
    <row r="233" spans="1:3">
      <c r="A233" s="78">
        <v>226</v>
      </c>
      <c r="B233" s="1">
        <f>B232+(1/5)</f>
        <v>1.2000000000000004</v>
      </c>
      <c r="C233" s="79">
        <f t="shared" si="8"/>
        <v>1.4400000000000011</v>
      </c>
    </row>
    <row r="234" spans="1:3">
      <c r="A234" s="78">
        <v>227</v>
      </c>
      <c r="B234" s="1">
        <f>B233+(1/5)</f>
        <v>1.4000000000000004</v>
      </c>
      <c r="C234" s="79">
        <f t="shared" si="8"/>
        <v>1.9600000000000011</v>
      </c>
    </row>
    <row r="235" spans="1:3">
      <c r="A235" s="78">
        <v>228</v>
      </c>
      <c r="B235" s="1">
        <f>B234+(1/5)</f>
        <v>1.6000000000000003</v>
      </c>
      <c r="C235" s="79">
        <f t="shared" si="8"/>
        <v>2.5600000000000009</v>
      </c>
    </row>
    <row r="236" spans="1:3">
      <c r="A236" s="78">
        <v>229</v>
      </c>
      <c r="B236" s="1">
        <f t="shared" ref="B236:B256" si="11">B235+(1/5)</f>
        <v>1.8000000000000003</v>
      </c>
      <c r="C236" s="79">
        <f t="shared" si="8"/>
        <v>3.2400000000000011</v>
      </c>
    </row>
    <row r="237" spans="1:3">
      <c r="A237" s="78">
        <v>230</v>
      </c>
      <c r="B237" s="1">
        <f t="shared" si="11"/>
        <v>2.0000000000000004</v>
      </c>
      <c r="C237" s="79">
        <f t="shared" si="8"/>
        <v>4.0000000000000018</v>
      </c>
    </row>
    <row r="238" spans="1:3">
      <c r="A238" s="78">
        <v>231</v>
      </c>
      <c r="B238" s="1">
        <f t="shared" si="11"/>
        <v>2.2000000000000006</v>
      </c>
      <c r="C238" s="79">
        <f t="shared" si="8"/>
        <v>4.8400000000000025</v>
      </c>
    </row>
    <row r="239" spans="1:3">
      <c r="A239" s="78">
        <v>232</v>
      </c>
      <c r="B239" s="1">
        <f t="shared" si="11"/>
        <v>2.4000000000000008</v>
      </c>
      <c r="C239" s="79">
        <f t="shared" si="8"/>
        <v>5.7600000000000042</v>
      </c>
    </row>
    <row r="240" spans="1:3">
      <c r="A240" s="78">
        <v>233</v>
      </c>
      <c r="B240" s="1">
        <f t="shared" si="11"/>
        <v>2.600000000000001</v>
      </c>
      <c r="C240" s="79">
        <f t="shared" si="8"/>
        <v>6.7600000000000051</v>
      </c>
    </row>
    <row r="241" spans="1:3">
      <c r="A241" s="78">
        <v>234</v>
      </c>
      <c r="B241" s="1">
        <f t="shared" si="11"/>
        <v>2.8000000000000012</v>
      </c>
      <c r="C241" s="79">
        <f t="shared" si="8"/>
        <v>7.8400000000000061</v>
      </c>
    </row>
    <row r="242" spans="1:3">
      <c r="A242" s="78">
        <v>235</v>
      </c>
      <c r="B242" s="1">
        <f t="shared" si="11"/>
        <v>3.0000000000000013</v>
      </c>
      <c r="C242" s="79">
        <f t="shared" si="8"/>
        <v>9.0000000000000071</v>
      </c>
    </row>
    <row r="243" spans="1:3">
      <c r="A243" s="78">
        <v>236</v>
      </c>
      <c r="B243" s="1">
        <f t="shared" si="11"/>
        <v>3.2000000000000015</v>
      </c>
      <c r="C243" s="79">
        <f t="shared" si="8"/>
        <v>10.240000000000009</v>
      </c>
    </row>
    <row r="244" spans="1:3">
      <c r="A244" s="78">
        <v>237</v>
      </c>
      <c r="B244" s="1">
        <f t="shared" si="11"/>
        <v>3.4000000000000017</v>
      </c>
      <c r="C244" s="79">
        <f t="shared" si="8"/>
        <v>11.560000000000011</v>
      </c>
    </row>
    <row r="245" spans="1:3">
      <c r="A245" s="78">
        <v>238</v>
      </c>
      <c r="B245" s="1">
        <f t="shared" si="11"/>
        <v>3.6000000000000019</v>
      </c>
      <c r="C245" s="79">
        <f t="shared" si="8"/>
        <v>12.960000000000013</v>
      </c>
    </row>
    <row r="246" spans="1:3">
      <c r="A246" s="78">
        <v>239</v>
      </c>
      <c r="B246" s="1">
        <f t="shared" si="11"/>
        <v>3.800000000000002</v>
      </c>
      <c r="C246" s="79">
        <f t="shared" si="8"/>
        <v>14.440000000000015</v>
      </c>
    </row>
    <row r="247" spans="1:3">
      <c r="A247" s="78">
        <v>240</v>
      </c>
      <c r="B247" s="1">
        <f t="shared" si="11"/>
        <v>4.0000000000000018</v>
      </c>
      <c r="C247" s="79">
        <f t="shared" si="8"/>
        <v>16.000000000000014</v>
      </c>
    </row>
    <row r="248" spans="1:3">
      <c r="A248" s="78">
        <v>241</v>
      </c>
      <c r="B248" s="1">
        <f t="shared" si="11"/>
        <v>4.200000000000002</v>
      </c>
      <c r="C248" s="79">
        <f t="shared" si="8"/>
        <v>17.640000000000015</v>
      </c>
    </row>
    <row r="249" spans="1:3">
      <c r="A249" s="78">
        <v>242</v>
      </c>
      <c r="B249" s="1">
        <f t="shared" si="11"/>
        <v>4.4000000000000021</v>
      </c>
      <c r="C249" s="79">
        <f t="shared" si="8"/>
        <v>19.360000000000017</v>
      </c>
    </row>
    <row r="250" spans="1:3">
      <c r="A250" s="78">
        <v>243</v>
      </c>
      <c r="B250" s="1">
        <f t="shared" si="11"/>
        <v>4.6000000000000023</v>
      </c>
      <c r="C250" s="79">
        <f t="shared" si="8"/>
        <v>21.160000000000021</v>
      </c>
    </row>
    <row r="251" spans="1:3">
      <c r="A251" s="78">
        <v>244</v>
      </c>
      <c r="B251" s="1">
        <f t="shared" si="11"/>
        <v>4.8000000000000025</v>
      </c>
      <c r="C251" s="79">
        <f t="shared" si="8"/>
        <v>23.040000000000024</v>
      </c>
    </row>
    <row r="252" spans="1:3">
      <c r="A252" s="78">
        <v>245</v>
      </c>
      <c r="B252" s="1">
        <f t="shared" si="11"/>
        <v>5.0000000000000027</v>
      </c>
      <c r="C252" s="79">
        <f t="shared" si="8"/>
        <v>25.000000000000028</v>
      </c>
    </row>
    <row r="253" spans="1:3">
      <c r="A253" s="78">
        <v>246</v>
      </c>
      <c r="B253" s="1">
        <f t="shared" si="11"/>
        <v>5.2000000000000028</v>
      </c>
      <c r="C253" s="79">
        <f t="shared" si="8"/>
        <v>27.040000000000031</v>
      </c>
    </row>
    <row r="254" spans="1:3">
      <c r="A254" s="78">
        <v>247</v>
      </c>
      <c r="B254" s="1">
        <f t="shared" si="11"/>
        <v>5.400000000000003</v>
      </c>
      <c r="C254" s="79">
        <f t="shared" si="8"/>
        <v>29.160000000000032</v>
      </c>
    </row>
    <row r="255" spans="1:3">
      <c r="A255" s="78">
        <v>248</v>
      </c>
      <c r="B255" s="1">
        <f t="shared" si="11"/>
        <v>5.6000000000000032</v>
      </c>
      <c r="C255" s="79">
        <f t="shared" si="8"/>
        <v>31.360000000000035</v>
      </c>
    </row>
    <row r="256" spans="1:3">
      <c r="A256" s="78">
        <v>249</v>
      </c>
      <c r="B256" s="1">
        <f t="shared" si="11"/>
        <v>5.8000000000000034</v>
      </c>
      <c r="C256" s="79">
        <f t="shared" si="8"/>
        <v>33.640000000000036</v>
      </c>
    </row>
    <row r="257" spans="1:3">
      <c r="A257" s="78">
        <v>250</v>
      </c>
      <c r="B257" s="1">
        <f t="shared" ref="B257:B277" si="12">B256+(1/5)</f>
        <v>6.0000000000000036</v>
      </c>
      <c r="C257" s="79">
        <f t="shared" si="8"/>
        <v>36.000000000000043</v>
      </c>
    </row>
    <row r="258" spans="1:3">
      <c r="A258" s="78">
        <v>251</v>
      </c>
      <c r="B258" s="1">
        <f t="shared" si="12"/>
        <v>6.2000000000000037</v>
      </c>
      <c r="C258" s="79">
        <f t="shared" si="8"/>
        <v>38.440000000000047</v>
      </c>
    </row>
    <row r="259" spans="1:3">
      <c r="A259" s="78">
        <v>252</v>
      </c>
      <c r="B259" s="1">
        <f t="shared" si="12"/>
        <v>6.4000000000000039</v>
      </c>
      <c r="C259" s="79">
        <f t="shared" si="8"/>
        <v>40.960000000000051</v>
      </c>
    </row>
    <row r="260" spans="1:3">
      <c r="A260" s="78">
        <v>253</v>
      </c>
      <c r="B260" s="1">
        <f t="shared" si="12"/>
        <v>6.6000000000000041</v>
      </c>
      <c r="C260" s="79">
        <f t="shared" si="8"/>
        <v>43.560000000000052</v>
      </c>
    </row>
    <row r="261" spans="1:3">
      <c r="A261" s="78">
        <v>254</v>
      </c>
      <c r="B261" s="1">
        <f t="shared" si="12"/>
        <v>6.8000000000000043</v>
      </c>
      <c r="C261" s="79">
        <f t="shared" si="8"/>
        <v>46.240000000000059</v>
      </c>
    </row>
    <row r="262" spans="1:3">
      <c r="A262" s="78">
        <v>255</v>
      </c>
      <c r="B262" s="1">
        <f t="shared" si="12"/>
        <v>7.0000000000000044</v>
      </c>
      <c r="C262" s="79">
        <f t="shared" si="8"/>
        <v>49.000000000000064</v>
      </c>
    </row>
    <row r="263" spans="1:3">
      <c r="A263" s="78">
        <v>256</v>
      </c>
      <c r="B263" s="1">
        <f t="shared" si="12"/>
        <v>7.2000000000000046</v>
      </c>
      <c r="C263" s="79">
        <f t="shared" si="8"/>
        <v>51.840000000000067</v>
      </c>
    </row>
    <row r="264" spans="1:3">
      <c r="A264" s="78">
        <v>257</v>
      </c>
      <c r="B264" s="1">
        <f t="shared" si="12"/>
        <v>7.4000000000000048</v>
      </c>
      <c r="C264" s="79">
        <f t="shared" ref="C264:C327" si="13">B264*B264</f>
        <v>54.760000000000069</v>
      </c>
    </row>
    <row r="265" spans="1:3">
      <c r="A265" s="78">
        <v>258</v>
      </c>
      <c r="B265" s="1">
        <f t="shared" si="12"/>
        <v>7.600000000000005</v>
      </c>
      <c r="C265" s="79">
        <f t="shared" si="13"/>
        <v>57.760000000000076</v>
      </c>
    </row>
    <row r="266" spans="1:3">
      <c r="A266" s="78">
        <v>259</v>
      </c>
      <c r="B266" s="1">
        <f t="shared" si="12"/>
        <v>7.8000000000000052</v>
      </c>
      <c r="C266" s="79">
        <f t="shared" si="13"/>
        <v>60.840000000000082</v>
      </c>
    </row>
    <row r="267" spans="1:3">
      <c r="A267" s="78">
        <v>260</v>
      </c>
      <c r="B267" s="1">
        <f t="shared" si="12"/>
        <v>8.0000000000000053</v>
      </c>
      <c r="C267" s="79">
        <f t="shared" si="13"/>
        <v>64.000000000000085</v>
      </c>
    </row>
    <row r="268" spans="1:3">
      <c r="A268" s="78">
        <v>261</v>
      </c>
      <c r="B268" s="1">
        <f t="shared" si="12"/>
        <v>8.2000000000000046</v>
      </c>
      <c r="C268" s="79">
        <f t="shared" si="13"/>
        <v>67.24000000000008</v>
      </c>
    </row>
    <row r="269" spans="1:3">
      <c r="A269" s="78">
        <v>262</v>
      </c>
      <c r="B269" s="1">
        <f t="shared" si="12"/>
        <v>8.4000000000000039</v>
      </c>
      <c r="C269" s="79">
        <f t="shared" si="13"/>
        <v>70.560000000000059</v>
      </c>
    </row>
    <row r="270" spans="1:3">
      <c r="A270" s="78">
        <v>263</v>
      </c>
      <c r="B270" s="1">
        <f t="shared" si="12"/>
        <v>8.6000000000000032</v>
      </c>
      <c r="C270" s="79">
        <f t="shared" si="13"/>
        <v>73.960000000000051</v>
      </c>
    </row>
    <row r="271" spans="1:3">
      <c r="A271" s="78">
        <v>264</v>
      </c>
      <c r="B271" s="1">
        <f t="shared" si="12"/>
        <v>8.8000000000000025</v>
      </c>
      <c r="C271" s="79">
        <f t="shared" si="13"/>
        <v>77.44000000000004</v>
      </c>
    </row>
    <row r="272" spans="1:3">
      <c r="A272" s="78">
        <v>265</v>
      </c>
      <c r="B272" s="1">
        <f t="shared" si="12"/>
        <v>9.0000000000000018</v>
      </c>
      <c r="C272" s="79">
        <f t="shared" si="13"/>
        <v>81.000000000000028</v>
      </c>
    </row>
    <row r="273" spans="1:3">
      <c r="A273" s="78">
        <v>266</v>
      </c>
      <c r="B273" s="1">
        <f t="shared" si="12"/>
        <v>9.2000000000000011</v>
      </c>
      <c r="C273" s="79">
        <f t="shared" si="13"/>
        <v>84.640000000000015</v>
      </c>
    </row>
    <row r="274" spans="1:3">
      <c r="A274" s="78">
        <v>267</v>
      </c>
      <c r="B274" s="1">
        <f t="shared" si="12"/>
        <v>9.4</v>
      </c>
      <c r="C274" s="79">
        <f t="shared" si="13"/>
        <v>88.360000000000014</v>
      </c>
    </row>
    <row r="275" spans="1:3">
      <c r="A275" s="78">
        <v>268</v>
      </c>
      <c r="B275" s="1">
        <f t="shared" si="12"/>
        <v>9.6</v>
      </c>
      <c r="C275" s="79">
        <f t="shared" si="13"/>
        <v>92.16</v>
      </c>
    </row>
    <row r="276" spans="1:3">
      <c r="A276" s="78">
        <v>269</v>
      </c>
      <c r="B276" s="1">
        <f t="shared" si="12"/>
        <v>9.7999999999999989</v>
      </c>
      <c r="C276" s="79">
        <f t="shared" si="13"/>
        <v>96.039999999999978</v>
      </c>
    </row>
    <row r="277" spans="1:3">
      <c r="A277" s="78">
        <v>270</v>
      </c>
      <c r="B277" s="1">
        <f t="shared" si="12"/>
        <v>9.9999999999999982</v>
      </c>
      <c r="C277" s="79">
        <f t="shared" si="13"/>
        <v>99.999999999999972</v>
      </c>
    </row>
    <row r="278" spans="1:3">
      <c r="A278" s="78">
        <v>271</v>
      </c>
      <c r="B278" s="1">
        <f>B277-(1/5)</f>
        <v>9.7999999999999989</v>
      </c>
      <c r="C278" s="79">
        <f t="shared" si="13"/>
        <v>96.039999999999978</v>
      </c>
    </row>
    <row r="279" spans="1:3">
      <c r="A279" s="78">
        <v>272</v>
      </c>
      <c r="B279" s="1">
        <f>B278-(1/5)</f>
        <v>9.6</v>
      </c>
      <c r="C279" s="79">
        <f t="shared" si="13"/>
        <v>92.16</v>
      </c>
    </row>
    <row r="280" spans="1:3">
      <c r="A280" s="78">
        <v>273</v>
      </c>
      <c r="B280" s="1">
        <f>B279-(1/5)</f>
        <v>9.4</v>
      </c>
      <c r="C280" s="79">
        <f t="shared" si="13"/>
        <v>88.360000000000014</v>
      </c>
    </row>
    <row r="281" spans="1:3">
      <c r="A281" s="78">
        <v>274</v>
      </c>
      <c r="B281" s="1">
        <f t="shared" ref="B281:B301" si="14">B280-(1/5)</f>
        <v>9.2000000000000011</v>
      </c>
      <c r="C281" s="79">
        <f t="shared" si="13"/>
        <v>84.640000000000015</v>
      </c>
    </row>
    <row r="282" spans="1:3">
      <c r="A282" s="78">
        <v>275</v>
      </c>
      <c r="B282" s="1">
        <f t="shared" si="14"/>
        <v>9.0000000000000018</v>
      </c>
      <c r="C282" s="79">
        <f t="shared" si="13"/>
        <v>81.000000000000028</v>
      </c>
    </row>
    <row r="283" spans="1:3">
      <c r="A283" s="78">
        <v>276</v>
      </c>
      <c r="B283" s="1">
        <f t="shared" si="14"/>
        <v>8.8000000000000025</v>
      </c>
      <c r="C283" s="79">
        <f t="shared" si="13"/>
        <v>77.44000000000004</v>
      </c>
    </row>
    <row r="284" spans="1:3">
      <c r="A284" s="78">
        <v>277</v>
      </c>
      <c r="B284" s="1">
        <f t="shared" si="14"/>
        <v>8.6000000000000032</v>
      </c>
      <c r="C284" s="79">
        <f t="shared" si="13"/>
        <v>73.960000000000051</v>
      </c>
    </row>
    <row r="285" spans="1:3">
      <c r="A285" s="78">
        <v>278</v>
      </c>
      <c r="B285" s="1">
        <f t="shared" si="14"/>
        <v>8.4000000000000039</v>
      </c>
      <c r="C285" s="79">
        <f t="shared" si="13"/>
        <v>70.560000000000059</v>
      </c>
    </row>
    <row r="286" spans="1:3">
      <c r="A286" s="78">
        <v>279</v>
      </c>
      <c r="B286" s="1">
        <f t="shared" si="14"/>
        <v>8.2000000000000046</v>
      </c>
      <c r="C286" s="79">
        <f t="shared" si="13"/>
        <v>67.24000000000008</v>
      </c>
    </row>
    <row r="287" spans="1:3">
      <c r="A287" s="78">
        <v>280</v>
      </c>
      <c r="B287" s="1">
        <f t="shared" si="14"/>
        <v>8.0000000000000053</v>
      </c>
      <c r="C287" s="79">
        <f t="shared" si="13"/>
        <v>64.000000000000085</v>
      </c>
    </row>
    <row r="288" spans="1:3">
      <c r="A288" s="78">
        <v>281</v>
      </c>
      <c r="B288" s="1">
        <f t="shared" si="14"/>
        <v>7.8000000000000052</v>
      </c>
      <c r="C288" s="79">
        <f t="shared" si="13"/>
        <v>60.840000000000082</v>
      </c>
    </row>
    <row r="289" spans="1:3">
      <c r="A289" s="78">
        <v>282</v>
      </c>
      <c r="B289" s="1">
        <f t="shared" si="14"/>
        <v>7.600000000000005</v>
      </c>
      <c r="C289" s="79">
        <f t="shared" si="13"/>
        <v>57.760000000000076</v>
      </c>
    </row>
    <row r="290" spans="1:3">
      <c r="A290" s="78">
        <v>283</v>
      </c>
      <c r="B290" s="1">
        <f t="shared" si="14"/>
        <v>7.4000000000000048</v>
      </c>
      <c r="C290" s="79">
        <f t="shared" si="13"/>
        <v>54.760000000000069</v>
      </c>
    </row>
    <row r="291" spans="1:3">
      <c r="A291" s="78">
        <v>284</v>
      </c>
      <c r="B291" s="1">
        <f t="shared" si="14"/>
        <v>7.2000000000000046</v>
      </c>
      <c r="C291" s="79">
        <f t="shared" si="13"/>
        <v>51.840000000000067</v>
      </c>
    </row>
    <row r="292" spans="1:3">
      <c r="A292" s="78">
        <v>285</v>
      </c>
      <c r="B292" s="1">
        <f t="shared" si="14"/>
        <v>7.0000000000000044</v>
      </c>
      <c r="C292" s="79">
        <f t="shared" si="13"/>
        <v>49.000000000000064</v>
      </c>
    </row>
    <row r="293" spans="1:3">
      <c r="A293" s="78">
        <v>286</v>
      </c>
      <c r="B293" s="1">
        <f t="shared" si="14"/>
        <v>6.8000000000000043</v>
      </c>
      <c r="C293" s="79">
        <f t="shared" si="13"/>
        <v>46.240000000000059</v>
      </c>
    </row>
    <row r="294" spans="1:3">
      <c r="A294" s="78">
        <v>287</v>
      </c>
      <c r="B294" s="1">
        <f t="shared" si="14"/>
        <v>6.6000000000000041</v>
      </c>
      <c r="C294" s="79">
        <f t="shared" si="13"/>
        <v>43.560000000000052</v>
      </c>
    </row>
    <row r="295" spans="1:3">
      <c r="A295" s="78">
        <v>288</v>
      </c>
      <c r="B295" s="1">
        <f t="shared" si="14"/>
        <v>6.4000000000000039</v>
      </c>
      <c r="C295" s="79">
        <f t="shared" si="13"/>
        <v>40.960000000000051</v>
      </c>
    </row>
    <row r="296" spans="1:3">
      <c r="A296" s="78">
        <v>289</v>
      </c>
      <c r="B296" s="1">
        <f t="shared" si="14"/>
        <v>6.2000000000000037</v>
      </c>
      <c r="C296" s="79">
        <f t="shared" si="13"/>
        <v>38.440000000000047</v>
      </c>
    </row>
    <row r="297" spans="1:3">
      <c r="A297" s="78">
        <v>290</v>
      </c>
      <c r="B297" s="1">
        <f t="shared" si="14"/>
        <v>6.0000000000000036</v>
      </c>
      <c r="C297" s="79">
        <f t="shared" si="13"/>
        <v>36.000000000000043</v>
      </c>
    </row>
    <row r="298" spans="1:3">
      <c r="A298" s="78">
        <v>291</v>
      </c>
      <c r="B298" s="1">
        <f t="shared" si="14"/>
        <v>5.8000000000000034</v>
      </c>
      <c r="C298" s="79">
        <f t="shared" si="13"/>
        <v>33.640000000000036</v>
      </c>
    </row>
    <row r="299" spans="1:3">
      <c r="A299" s="78">
        <v>292</v>
      </c>
      <c r="B299" s="1">
        <f t="shared" si="14"/>
        <v>5.6000000000000032</v>
      </c>
      <c r="C299" s="79">
        <f t="shared" si="13"/>
        <v>31.360000000000035</v>
      </c>
    </row>
    <row r="300" spans="1:3">
      <c r="A300" s="78">
        <v>293</v>
      </c>
      <c r="B300" s="1">
        <f t="shared" si="14"/>
        <v>5.400000000000003</v>
      </c>
      <c r="C300" s="79">
        <f t="shared" si="13"/>
        <v>29.160000000000032</v>
      </c>
    </row>
    <row r="301" spans="1:3">
      <c r="A301" s="78">
        <v>294</v>
      </c>
      <c r="B301" s="1">
        <f t="shared" si="14"/>
        <v>5.2000000000000028</v>
      </c>
      <c r="C301" s="79">
        <f t="shared" si="13"/>
        <v>27.040000000000031</v>
      </c>
    </row>
    <row r="302" spans="1:3">
      <c r="A302" s="78">
        <v>295</v>
      </c>
      <c r="B302" s="1">
        <f t="shared" ref="B302:B322" si="15">B301-(1/5)</f>
        <v>5.0000000000000027</v>
      </c>
      <c r="C302" s="79">
        <f t="shared" si="13"/>
        <v>25.000000000000028</v>
      </c>
    </row>
    <row r="303" spans="1:3">
      <c r="A303" s="78">
        <v>296</v>
      </c>
      <c r="B303" s="1">
        <f t="shared" si="15"/>
        <v>4.8000000000000025</v>
      </c>
      <c r="C303" s="79">
        <f t="shared" si="13"/>
        <v>23.040000000000024</v>
      </c>
    </row>
    <row r="304" spans="1:3">
      <c r="A304" s="78">
        <v>297</v>
      </c>
      <c r="B304" s="1">
        <f t="shared" si="15"/>
        <v>4.6000000000000023</v>
      </c>
      <c r="C304" s="79">
        <f t="shared" si="13"/>
        <v>21.160000000000021</v>
      </c>
    </row>
    <row r="305" spans="1:3">
      <c r="A305" s="78">
        <v>298</v>
      </c>
      <c r="B305" s="1">
        <f t="shared" si="15"/>
        <v>4.4000000000000021</v>
      </c>
      <c r="C305" s="79">
        <f t="shared" si="13"/>
        <v>19.360000000000017</v>
      </c>
    </row>
    <row r="306" spans="1:3">
      <c r="A306" s="78">
        <v>299</v>
      </c>
      <c r="B306" s="1">
        <f t="shared" si="15"/>
        <v>4.200000000000002</v>
      </c>
      <c r="C306" s="79">
        <f t="shared" si="13"/>
        <v>17.640000000000015</v>
      </c>
    </row>
    <row r="307" spans="1:3">
      <c r="A307" s="78">
        <v>300</v>
      </c>
      <c r="B307" s="1">
        <f t="shared" si="15"/>
        <v>4.0000000000000018</v>
      </c>
      <c r="C307" s="79">
        <f t="shared" si="13"/>
        <v>16.000000000000014</v>
      </c>
    </row>
    <row r="308" spans="1:3">
      <c r="A308" s="78">
        <v>301</v>
      </c>
      <c r="B308" s="1">
        <f t="shared" si="15"/>
        <v>3.8000000000000016</v>
      </c>
      <c r="C308" s="79">
        <f t="shared" si="13"/>
        <v>14.440000000000012</v>
      </c>
    </row>
    <row r="309" spans="1:3">
      <c r="A309" s="78">
        <v>302</v>
      </c>
      <c r="B309" s="1">
        <f t="shared" si="15"/>
        <v>3.6000000000000014</v>
      </c>
      <c r="C309" s="79">
        <f t="shared" si="13"/>
        <v>12.96000000000001</v>
      </c>
    </row>
    <row r="310" spans="1:3">
      <c r="A310" s="78">
        <v>303</v>
      </c>
      <c r="B310" s="1">
        <f t="shared" si="15"/>
        <v>3.4000000000000012</v>
      </c>
      <c r="C310" s="79">
        <f t="shared" si="13"/>
        <v>11.560000000000008</v>
      </c>
    </row>
    <row r="311" spans="1:3">
      <c r="A311" s="78">
        <v>304</v>
      </c>
      <c r="B311" s="1">
        <f t="shared" si="15"/>
        <v>3.2000000000000011</v>
      </c>
      <c r="C311" s="79">
        <f t="shared" si="13"/>
        <v>10.240000000000007</v>
      </c>
    </row>
    <row r="312" spans="1:3">
      <c r="A312" s="78">
        <v>305</v>
      </c>
      <c r="B312" s="1">
        <f t="shared" si="15"/>
        <v>3.0000000000000009</v>
      </c>
      <c r="C312" s="79">
        <f t="shared" si="13"/>
        <v>9.0000000000000053</v>
      </c>
    </row>
    <row r="313" spans="1:3">
      <c r="A313" s="78">
        <v>306</v>
      </c>
      <c r="B313" s="1">
        <f t="shared" si="15"/>
        <v>2.8000000000000007</v>
      </c>
      <c r="C313" s="79">
        <f t="shared" si="13"/>
        <v>7.8400000000000043</v>
      </c>
    </row>
    <row r="314" spans="1:3">
      <c r="A314" s="78">
        <v>307</v>
      </c>
      <c r="B314" s="1">
        <f t="shared" si="15"/>
        <v>2.6000000000000005</v>
      </c>
      <c r="C314" s="79">
        <f t="shared" si="13"/>
        <v>6.7600000000000025</v>
      </c>
    </row>
    <row r="315" spans="1:3">
      <c r="A315" s="78">
        <v>308</v>
      </c>
      <c r="B315" s="1">
        <f t="shared" si="15"/>
        <v>2.4000000000000004</v>
      </c>
      <c r="C315" s="79">
        <f t="shared" si="13"/>
        <v>5.7600000000000016</v>
      </c>
    </row>
    <row r="316" spans="1:3">
      <c r="A316" s="78">
        <v>309</v>
      </c>
      <c r="B316" s="1">
        <f t="shared" si="15"/>
        <v>2.2000000000000002</v>
      </c>
      <c r="C316" s="79">
        <f t="shared" si="13"/>
        <v>4.8400000000000007</v>
      </c>
    </row>
    <row r="317" spans="1:3">
      <c r="A317" s="78">
        <v>310</v>
      </c>
      <c r="B317" s="1">
        <f t="shared" si="15"/>
        <v>2</v>
      </c>
      <c r="C317" s="79">
        <f t="shared" si="13"/>
        <v>4</v>
      </c>
    </row>
    <row r="318" spans="1:3">
      <c r="A318" s="78">
        <v>311</v>
      </c>
      <c r="B318" s="1">
        <f t="shared" si="15"/>
        <v>1.8</v>
      </c>
      <c r="C318" s="79">
        <f t="shared" si="13"/>
        <v>3.24</v>
      </c>
    </row>
    <row r="319" spans="1:3">
      <c r="A319" s="78">
        <v>312</v>
      </c>
      <c r="B319" s="1">
        <f t="shared" si="15"/>
        <v>1.6</v>
      </c>
      <c r="C319" s="79">
        <f t="shared" si="13"/>
        <v>2.5600000000000005</v>
      </c>
    </row>
    <row r="320" spans="1:3">
      <c r="A320" s="78">
        <v>313</v>
      </c>
      <c r="B320" s="1">
        <f t="shared" si="15"/>
        <v>1.4000000000000001</v>
      </c>
      <c r="C320" s="79">
        <f t="shared" si="13"/>
        <v>1.9600000000000004</v>
      </c>
    </row>
    <row r="321" spans="1:3">
      <c r="A321" s="78">
        <v>314</v>
      </c>
      <c r="B321" s="1">
        <f t="shared" si="15"/>
        <v>1.2000000000000002</v>
      </c>
      <c r="C321" s="79">
        <f t="shared" si="13"/>
        <v>1.4400000000000004</v>
      </c>
    </row>
    <row r="322" spans="1:3">
      <c r="A322" s="78">
        <v>315</v>
      </c>
      <c r="B322" s="1">
        <f t="shared" si="15"/>
        <v>1.0000000000000002</v>
      </c>
      <c r="C322" s="79">
        <f t="shared" si="13"/>
        <v>1.0000000000000004</v>
      </c>
    </row>
    <row r="323" spans="1:3">
      <c r="A323" s="78">
        <v>316</v>
      </c>
      <c r="B323" s="1">
        <f>B322-(1/45)</f>
        <v>0.97777777777777797</v>
      </c>
      <c r="C323" s="79">
        <f t="shared" si="13"/>
        <v>0.95604938271604978</v>
      </c>
    </row>
    <row r="324" spans="1:3">
      <c r="A324" s="78">
        <v>317</v>
      </c>
      <c r="B324" s="1">
        <f t="shared" ref="B324:B367" si="16">B323-(1/45)</f>
        <v>0.95555555555555571</v>
      </c>
      <c r="C324" s="79">
        <f t="shared" si="13"/>
        <v>0.91308641975308669</v>
      </c>
    </row>
    <row r="325" spans="1:3">
      <c r="A325" s="78">
        <v>318</v>
      </c>
      <c r="B325" s="1">
        <f t="shared" si="16"/>
        <v>0.93333333333333346</v>
      </c>
      <c r="C325" s="79">
        <f t="shared" si="13"/>
        <v>0.87111111111111139</v>
      </c>
    </row>
    <row r="326" spans="1:3">
      <c r="A326" s="78">
        <v>319</v>
      </c>
      <c r="B326" s="1">
        <f t="shared" si="16"/>
        <v>0.9111111111111112</v>
      </c>
      <c r="C326" s="79">
        <f t="shared" si="13"/>
        <v>0.83012345679012367</v>
      </c>
    </row>
    <row r="327" spans="1:3">
      <c r="A327" s="78">
        <v>320</v>
      </c>
      <c r="B327" s="1">
        <f t="shared" si="16"/>
        <v>0.88888888888888895</v>
      </c>
      <c r="C327" s="79">
        <f t="shared" si="13"/>
        <v>0.79012345679012352</v>
      </c>
    </row>
    <row r="328" spans="1:3">
      <c r="A328" s="78">
        <v>321</v>
      </c>
      <c r="B328" s="1">
        <f t="shared" si="16"/>
        <v>0.8666666666666667</v>
      </c>
      <c r="C328" s="79">
        <f t="shared" ref="C328:C367" si="17">B328*B328</f>
        <v>0.75111111111111117</v>
      </c>
    </row>
    <row r="329" spans="1:3">
      <c r="A329" s="78">
        <v>322</v>
      </c>
      <c r="B329" s="1">
        <f t="shared" si="16"/>
        <v>0.84444444444444444</v>
      </c>
      <c r="C329" s="79">
        <f t="shared" si="17"/>
        <v>0.7130864197530864</v>
      </c>
    </row>
    <row r="330" spans="1:3">
      <c r="A330" s="78">
        <v>323</v>
      </c>
      <c r="B330" s="1">
        <f t="shared" si="16"/>
        <v>0.82222222222222219</v>
      </c>
      <c r="C330" s="79">
        <f t="shared" si="17"/>
        <v>0.67604938271604931</v>
      </c>
    </row>
    <row r="331" spans="1:3">
      <c r="A331" s="78">
        <v>324</v>
      </c>
      <c r="B331" s="1">
        <f t="shared" si="16"/>
        <v>0.79999999999999993</v>
      </c>
      <c r="C331" s="79">
        <f t="shared" si="17"/>
        <v>0.6399999999999999</v>
      </c>
    </row>
    <row r="332" spans="1:3">
      <c r="A332" s="78">
        <v>325</v>
      </c>
      <c r="B332" s="1">
        <f t="shared" si="16"/>
        <v>0.77777777777777768</v>
      </c>
      <c r="C332" s="79">
        <f t="shared" si="17"/>
        <v>0.60493827160493807</v>
      </c>
    </row>
    <row r="333" spans="1:3">
      <c r="A333" s="78">
        <v>326</v>
      </c>
      <c r="B333" s="1">
        <f t="shared" si="16"/>
        <v>0.75555555555555542</v>
      </c>
      <c r="C333" s="79">
        <f t="shared" si="17"/>
        <v>0.57086419753086404</v>
      </c>
    </row>
    <row r="334" spans="1:3">
      <c r="A334" s="78">
        <v>327</v>
      </c>
      <c r="B334" s="1">
        <f t="shared" si="16"/>
        <v>0.73333333333333317</v>
      </c>
      <c r="C334" s="79">
        <f t="shared" si="17"/>
        <v>0.53777777777777758</v>
      </c>
    </row>
    <row r="335" spans="1:3">
      <c r="A335" s="78">
        <v>328</v>
      </c>
      <c r="B335" s="1">
        <f t="shared" si="16"/>
        <v>0.71111111111111092</v>
      </c>
      <c r="C335" s="79">
        <f t="shared" si="17"/>
        <v>0.50567901234567869</v>
      </c>
    </row>
    <row r="336" spans="1:3">
      <c r="A336" s="78">
        <v>329</v>
      </c>
      <c r="B336" s="1">
        <f t="shared" si="16"/>
        <v>0.68888888888888866</v>
      </c>
      <c r="C336" s="79">
        <f t="shared" si="17"/>
        <v>0.4745679012345676</v>
      </c>
    </row>
    <row r="337" spans="1:3">
      <c r="A337" s="78">
        <v>330</v>
      </c>
      <c r="B337" s="1">
        <f t="shared" si="16"/>
        <v>0.66666666666666641</v>
      </c>
      <c r="C337" s="79">
        <f t="shared" si="17"/>
        <v>0.44444444444444409</v>
      </c>
    </row>
    <row r="338" spans="1:3">
      <c r="A338" s="78">
        <v>331</v>
      </c>
      <c r="B338" s="1">
        <f t="shared" si="16"/>
        <v>0.64444444444444415</v>
      </c>
      <c r="C338" s="79">
        <f t="shared" si="17"/>
        <v>0.41530864197530826</v>
      </c>
    </row>
    <row r="339" spans="1:3">
      <c r="A339" s="78">
        <v>332</v>
      </c>
      <c r="B339" s="1">
        <f t="shared" si="16"/>
        <v>0.6222222222222219</v>
      </c>
      <c r="C339" s="79">
        <f t="shared" si="17"/>
        <v>0.38716049382716011</v>
      </c>
    </row>
    <row r="340" spans="1:3">
      <c r="A340" s="78">
        <v>333</v>
      </c>
      <c r="B340" s="1">
        <f t="shared" si="16"/>
        <v>0.59999999999999964</v>
      </c>
      <c r="C340" s="79">
        <f t="shared" si="17"/>
        <v>0.3599999999999996</v>
      </c>
    </row>
    <row r="341" spans="1:3">
      <c r="A341" s="78">
        <v>334</v>
      </c>
      <c r="B341" s="1">
        <f t="shared" si="16"/>
        <v>0.57777777777777739</v>
      </c>
      <c r="C341" s="79">
        <f t="shared" si="17"/>
        <v>0.33382716049382671</v>
      </c>
    </row>
    <row r="342" spans="1:3">
      <c r="A342" s="78">
        <v>335</v>
      </c>
      <c r="B342" s="1">
        <f t="shared" si="16"/>
        <v>0.55555555555555514</v>
      </c>
      <c r="C342" s="79">
        <f t="shared" si="17"/>
        <v>0.30864197530864151</v>
      </c>
    </row>
    <row r="343" spans="1:3">
      <c r="A343" s="78">
        <v>336</v>
      </c>
      <c r="B343" s="1">
        <f t="shared" si="16"/>
        <v>0.53333333333333288</v>
      </c>
      <c r="C343" s="79">
        <f t="shared" si="17"/>
        <v>0.28444444444444394</v>
      </c>
    </row>
    <row r="344" spans="1:3">
      <c r="A344" s="78">
        <v>337</v>
      </c>
      <c r="B344" s="1">
        <f t="shared" si="16"/>
        <v>0.51111111111111063</v>
      </c>
      <c r="C344" s="79">
        <f t="shared" si="17"/>
        <v>0.26123456790123406</v>
      </c>
    </row>
    <row r="345" spans="1:3">
      <c r="A345" s="78">
        <v>338</v>
      </c>
      <c r="B345" s="1">
        <f t="shared" si="16"/>
        <v>0.48888888888888843</v>
      </c>
      <c r="C345" s="79">
        <f t="shared" si="17"/>
        <v>0.23901234567901189</v>
      </c>
    </row>
    <row r="346" spans="1:3">
      <c r="A346" s="78">
        <v>339</v>
      </c>
      <c r="B346" s="1">
        <f t="shared" si="16"/>
        <v>0.46666666666666623</v>
      </c>
      <c r="C346" s="79">
        <f t="shared" si="17"/>
        <v>0.21777777777777738</v>
      </c>
    </row>
    <row r="347" spans="1:3">
      <c r="A347" s="78">
        <v>340</v>
      </c>
      <c r="B347" s="1">
        <f t="shared" si="16"/>
        <v>0.44444444444444403</v>
      </c>
      <c r="C347" s="79">
        <f t="shared" si="17"/>
        <v>0.19753086419753049</v>
      </c>
    </row>
    <row r="348" spans="1:3">
      <c r="A348" s="78">
        <v>341</v>
      </c>
      <c r="B348" s="1">
        <f t="shared" si="16"/>
        <v>0.42222222222222183</v>
      </c>
      <c r="C348" s="79">
        <f t="shared" si="17"/>
        <v>0.17827160493827127</v>
      </c>
    </row>
    <row r="349" spans="1:3">
      <c r="A349" s="78">
        <v>342</v>
      </c>
      <c r="B349" s="1">
        <f t="shared" si="16"/>
        <v>0.39999999999999963</v>
      </c>
      <c r="C349" s="79">
        <f t="shared" si="17"/>
        <v>0.1599999999999997</v>
      </c>
    </row>
    <row r="350" spans="1:3">
      <c r="A350" s="78">
        <v>343</v>
      </c>
      <c r="B350" s="1">
        <f t="shared" si="16"/>
        <v>0.37777777777777743</v>
      </c>
      <c r="C350" s="79">
        <f t="shared" si="17"/>
        <v>0.14271604938271579</v>
      </c>
    </row>
    <row r="351" spans="1:3">
      <c r="A351" s="78">
        <v>344</v>
      </c>
      <c r="B351" s="1">
        <f t="shared" si="16"/>
        <v>0.35555555555555524</v>
      </c>
      <c r="C351" s="79">
        <f t="shared" si="17"/>
        <v>0.12641975308641953</v>
      </c>
    </row>
    <row r="352" spans="1:3">
      <c r="A352" s="78">
        <v>345</v>
      </c>
      <c r="B352" s="1">
        <f t="shared" si="16"/>
        <v>0.33333333333333304</v>
      </c>
      <c r="C352" s="79">
        <f t="shared" si="17"/>
        <v>0.11111111111111091</v>
      </c>
    </row>
    <row r="353" spans="1:3">
      <c r="A353" s="78">
        <v>346</v>
      </c>
      <c r="B353" s="1">
        <f t="shared" si="16"/>
        <v>0.31111111111111084</v>
      </c>
      <c r="C353" s="79">
        <f t="shared" si="17"/>
        <v>9.6790123456789959E-2</v>
      </c>
    </row>
    <row r="354" spans="1:3">
      <c r="A354" s="78">
        <v>347</v>
      </c>
      <c r="B354" s="1">
        <f t="shared" si="16"/>
        <v>0.28888888888888864</v>
      </c>
      <c r="C354" s="79">
        <f t="shared" si="17"/>
        <v>8.3456790123456651E-2</v>
      </c>
    </row>
    <row r="355" spans="1:3">
      <c r="A355" s="78">
        <v>348</v>
      </c>
      <c r="B355" s="1">
        <f t="shared" si="16"/>
        <v>0.26666666666666644</v>
      </c>
      <c r="C355" s="79">
        <f t="shared" si="17"/>
        <v>7.1111111111110986E-2</v>
      </c>
    </row>
    <row r="356" spans="1:3">
      <c r="A356" s="78">
        <v>349</v>
      </c>
      <c r="B356" s="1">
        <f t="shared" si="16"/>
        <v>0.24444444444444421</v>
      </c>
      <c r="C356" s="79">
        <f t="shared" si="17"/>
        <v>5.9753086419752972E-2</v>
      </c>
    </row>
    <row r="357" spans="1:3">
      <c r="A357" s="78">
        <v>350</v>
      </c>
      <c r="B357" s="1">
        <f t="shared" si="16"/>
        <v>0.22222222222222199</v>
      </c>
      <c r="C357" s="79">
        <f t="shared" si="17"/>
        <v>4.9382716049382609E-2</v>
      </c>
    </row>
    <row r="358" spans="1:3">
      <c r="A358" s="78">
        <v>351</v>
      </c>
      <c r="B358" s="1">
        <f t="shared" si="16"/>
        <v>0.19999999999999976</v>
      </c>
      <c r="C358" s="79">
        <f t="shared" si="17"/>
        <v>3.9999999999999904E-2</v>
      </c>
    </row>
    <row r="359" spans="1:3">
      <c r="A359" s="78">
        <v>352</v>
      </c>
      <c r="B359" s="1">
        <f t="shared" si="16"/>
        <v>0.17777777777777753</v>
      </c>
      <c r="C359" s="79">
        <f t="shared" si="17"/>
        <v>3.1604938271604849E-2</v>
      </c>
    </row>
    <row r="360" spans="1:3">
      <c r="A360" s="78">
        <v>353</v>
      </c>
      <c r="B360" s="1">
        <f t="shared" si="16"/>
        <v>0.15555555555555531</v>
      </c>
      <c r="C360" s="79">
        <f t="shared" si="17"/>
        <v>2.4197530864197455E-2</v>
      </c>
    </row>
    <row r="361" spans="1:3">
      <c r="A361" s="78">
        <v>354</v>
      </c>
      <c r="B361" s="1">
        <f t="shared" si="16"/>
        <v>0.13333333333333308</v>
      </c>
      <c r="C361" s="79">
        <f t="shared" si="17"/>
        <v>1.7777777777777712E-2</v>
      </c>
    </row>
    <row r="362" spans="1:3">
      <c r="A362" s="78">
        <v>355</v>
      </c>
      <c r="B362" s="1">
        <f t="shared" si="16"/>
        <v>0.11111111111111086</v>
      </c>
      <c r="C362" s="79">
        <f t="shared" si="17"/>
        <v>1.2345679012345623E-2</v>
      </c>
    </row>
    <row r="363" spans="1:3">
      <c r="A363" s="78">
        <v>356</v>
      </c>
      <c r="B363" s="1">
        <f t="shared" si="16"/>
        <v>8.8888888888888629E-2</v>
      </c>
      <c r="C363" s="79">
        <f t="shared" si="17"/>
        <v>7.9012345679011879E-3</v>
      </c>
    </row>
    <row r="364" spans="1:3">
      <c r="A364" s="78">
        <v>357</v>
      </c>
      <c r="B364" s="1">
        <f t="shared" si="16"/>
        <v>6.6666666666666402E-2</v>
      </c>
      <c r="C364" s="79">
        <f t="shared" si="17"/>
        <v>4.4444444444444089E-3</v>
      </c>
    </row>
    <row r="365" spans="1:3">
      <c r="A365" s="78">
        <v>358</v>
      </c>
      <c r="B365" s="1">
        <f t="shared" si="16"/>
        <v>4.4444444444444176E-2</v>
      </c>
      <c r="C365" s="79">
        <f t="shared" si="17"/>
        <v>1.9753086419752848E-3</v>
      </c>
    </row>
    <row r="366" spans="1:3">
      <c r="A366" s="78">
        <v>359</v>
      </c>
      <c r="B366" s="1">
        <f t="shared" si="16"/>
        <v>2.2222222222221952E-2</v>
      </c>
      <c r="C366" s="79">
        <f t="shared" si="17"/>
        <v>4.9382716049381514E-4</v>
      </c>
    </row>
    <row r="367" spans="1:3" ht="15.75" thickBot="1">
      <c r="A367" s="81">
        <v>360</v>
      </c>
      <c r="B367" s="82">
        <f t="shared" si="16"/>
        <v>-2.7061686225238191E-16</v>
      </c>
      <c r="C367" s="83">
        <f t="shared" si="17"/>
        <v>7.3233486135324643E-32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8"/>
  <sheetViews>
    <sheetView zoomScale="90" zoomScaleNormal="90" workbookViewId="0">
      <selection activeCell="L18" sqref="L18"/>
    </sheetView>
  </sheetViews>
  <sheetFormatPr baseColWidth="10" defaultRowHeight="15"/>
  <cols>
    <col min="1" max="6" width="8.7109375" customWidth="1"/>
    <col min="7" max="7" width="1.28515625" customWidth="1"/>
    <col min="8" max="9" width="8.7109375" customWidth="1"/>
    <col min="10" max="10" width="3.28515625" customWidth="1"/>
    <col min="11" max="11" width="10.28515625" customWidth="1"/>
    <col min="12" max="15" width="8.7109375" customWidth="1"/>
    <col min="16" max="16" width="1.28515625" customWidth="1"/>
    <col min="17" max="18" width="8.7109375" customWidth="1"/>
    <col min="19" max="19" width="3" customWidth="1"/>
    <col min="20" max="20" width="10.140625" customWidth="1"/>
  </cols>
  <sheetData>
    <row r="1" spans="1:20">
      <c r="B1" t="s">
        <v>48</v>
      </c>
    </row>
    <row r="3" spans="1:20" ht="18.75" customHeight="1" thickBot="1">
      <c r="T3" s="70" t="s">
        <v>71</v>
      </c>
    </row>
    <row r="4" spans="1:20" ht="15.75" thickBot="1">
      <c r="C4" s="42" t="s">
        <v>49</v>
      </c>
      <c r="D4" s="43"/>
      <c r="L4" s="51" t="s">
        <v>67</v>
      </c>
      <c r="M4" s="52"/>
      <c r="T4" t="s">
        <v>70</v>
      </c>
    </row>
    <row r="5" spans="1:20">
      <c r="A5" s="61" t="s">
        <v>50</v>
      </c>
      <c r="B5" s="53" t="s">
        <v>66</v>
      </c>
      <c r="C5" s="57" t="s">
        <v>21</v>
      </c>
      <c r="D5" s="54" t="s">
        <v>22</v>
      </c>
      <c r="E5" s="54" t="s">
        <v>23</v>
      </c>
      <c r="F5" s="46" t="s">
        <v>24</v>
      </c>
      <c r="G5" s="67"/>
      <c r="H5" s="65" t="s">
        <v>69</v>
      </c>
      <c r="I5" s="66" t="s">
        <v>43</v>
      </c>
      <c r="J5" s="44"/>
      <c r="K5" s="53" t="s">
        <v>66</v>
      </c>
      <c r="L5" s="136" t="s">
        <v>30</v>
      </c>
      <c r="M5" s="54" t="s">
        <v>31</v>
      </c>
      <c r="N5" s="54" t="s">
        <v>24</v>
      </c>
      <c r="O5" s="46" t="s">
        <v>32</v>
      </c>
      <c r="P5" s="63"/>
      <c r="Q5" s="45" t="s">
        <v>69</v>
      </c>
      <c r="R5" s="46" t="s">
        <v>43</v>
      </c>
      <c r="T5" s="72" t="s">
        <v>72</v>
      </c>
    </row>
    <row r="6" spans="1:20">
      <c r="A6" s="62">
        <v>1</v>
      </c>
      <c r="B6" s="69">
        <v>1</v>
      </c>
      <c r="C6" s="33">
        <v>1</v>
      </c>
      <c r="D6" s="33">
        <v>1</v>
      </c>
      <c r="E6" s="33">
        <v>1</v>
      </c>
      <c r="F6" s="35">
        <v>1</v>
      </c>
      <c r="G6" s="39"/>
      <c r="H6" s="55">
        <f>D$6/D6</f>
        <v>1</v>
      </c>
      <c r="I6" s="35">
        <f>20*LOG10(H6)</f>
        <v>0</v>
      </c>
      <c r="J6" s="39"/>
      <c r="K6" s="69">
        <v>1</v>
      </c>
      <c r="L6" s="137">
        <v>0.70710678118654757</v>
      </c>
      <c r="M6" s="41">
        <v>0.63660361182949765</v>
      </c>
      <c r="N6" s="41">
        <v>1.4142135623730949</v>
      </c>
      <c r="O6" s="48">
        <v>1.1107489308055212</v>
      </c>
      <c r="P6" s="64"/>
      <c r="Q6" s="47">
        <v>1</v>
      </c>
      <c r="R6" s="48">
        <v>0</v>
      </c>
      <c r="T6" s="73">
        <f>D6*0.707106781186548</f>
        <v>0.70710678118654802</v>
      </c>
    </row>
    <row r="7" spans="1:20">
      <c r="A7" s="62">
        <v>2</v>
      </c>
      <c r="B7" s="58">
        <v>0.5</v>
      </c>
      <c r="C7" s="33">
        <v>0.5</v>
      </c>
      <c r="D7" s="33">
        <v>0.70710678118654802</v>
      </c>
      <c r="E7" s="33">
        <v>1.4142135623730951</v>
      </c>
      <c r="F7" s="35">
        <v>1.4142135623730949</v>
      </c>
      <c r="G7" s="39"/>
      <c r="H7" s="55">
        <f t="shared" ref="H7:H25" si="0">D$6/D7</f>
        <v>1.414213562373094</v>
      </c>
      <c r="I7" s="35">
        <f t="shared" ref="I7:I25" si="1">20*LOG10(H7)</f>
        <v>3.0102999566398059</v>
      </c>
      <c r="J7" s="39"/>
      <c r="K7" s="58">
        <v>0.5</v>
      </c>
      <c r="L7" s="137">
        <v>0.5</v>
      </c>
      <c r="M7" s="41">
        <v>0.31830180591474883</v>
      </c>
      <c r="N7" s="41">
        <v>2</v>
      </c>
      <c r="O7" s="48">
        <v>1.5708362023365825</v>
      </c>
      <c r="P7" s="64"/>
      <c r="Q7" s="47">
        <v>1.4142135623730951</v>
      </c>
      <c r="R7" s="48">
        <v>3.0102999566398125</v>
      </c>
      <c r="T7" s="73">
        <f t="shared" ref="T7:T25" si="2">D7*0.707106781186548</f>
        <v>0.50000000000000067</v>
      </c>
    </row>
    <row r="8" spans="1:20">
      <c r="A8" s="62">
        <v>3</v>
      </c>
      <c r="B8" s="58">
        <v>0.33333333333333331</v>
      </c>
      <c r="C8" s="33">
        <v>0.33333333333333331</v>
      </c>
      <c r="D8" s="33">
        <v>0.57735026918962573</v>
      </c>
      <c r="E8" s="33">
        <v>1.7320508075688772</v>
      </c>
      <c r="F8" s="35">
        <v>1.7320508075688774</v>
      </c>
      <c r="G8" s="39"/>
      <c r="H8" s="55">
        <f t="shared" si="0"/>
        <v>1.7320508075688774</v>
      </c>
      <c r="I8" s="35">
        <f t="shared" si="1"/>
        <v>4.7712125471966251</v>
      </c>
      <c r="J8" s="39"/>
      <c r="K8" s="58">
        <v>0.33333333333333331</v>
      </c>
      <c r="L8" s="137">
        <v>0.40824829046386307</v>
      </c>
      <c r="M8" s="41">
        <v>0.21220120394316591</v>
      </c>
      <c r="N8" s="41">
        <v>2.4494897427831779</v>
      </c>
      <c r="O8" s="48">
        <v>1.9238735826079698</v>
      </c>
      <c r="P8" s="64"/>
      <c r="Q8" s="47">
        <v>1.7320508075688772</v>
      </c>
      <c r="R8" s="48">
        <v>4.7712125471966242</v>
      </c>
      <c r="T8" s="73">
        <f t="shared" si="2"/>
        <v>0.40824829046386329</v>
      </c>
    </row>
    <row r="9" spans="1:20">
      <c r="A9" s="62">
        <v>4</v>
      </c>
      <c r="B9" s="58">
        <v>0.25</v>
      </c>
      <c r="C9" s="33">
        <v>0.25</v>
      </c>
      <c r="D9" s="33">
        <v>0.5</v>
      </c>
      <c r="E9" s="33">
        <v>2</v>
      </c>
      <c r="F9" s="35">
        <v>2</v>
      </c>
      <c r="G9" s="39"/>
      <c r="H9" s="55">
        <f t="shared" si="0"/>
        <v>2</v>
      </c>
      <c r="I9" s="35">
        <f t="shared" si="1"/>
        <v>6.0205999132796242</v>
      </c>
      <c r="J9" s="39"/>
      <c r="K9" s="58">
        <v>0.25</v>
      </c>
      <c r="L9" s="137">
        <v>0.35355339059327379</v>
      </c>
      <c r="M9" s="41">
        <v>0.15915090295737441</v>
      </c>
      <c r="N9" s="41">
        <v>2.8284271247461898</v>
      </c>
      <c r="O9" s="48">
        <v>2.2214978616110423</v>
      </c>
      <c r="P9" s="64"/>
      <c r="Q9" s="47">
        <v>2</v>
      </c>
      <c r="R9" s="48">
        <v>6.0205999132796242</v>
      </c>
      <c r="T9" s="73">
        <f t="shared" si="2"/>
        <v>0.35355339059327401</v>
      </c>
    </row>
    <row r="10" spans="1:20">
      <c r="A10" s="62">
        <v>5</v>
      </c>
      <c r="B10" s="58">
        <v>0.2</v>
      </c>
      <c r="C10" s="33">
        <v>0.2</v>
      </c>
      <c r="D10" s="33">
        <v>0.44721359549995793</v>
      </c>
      <c r="E10" s="33">
        <v>2.2360679774997894</v>
      </c>
      <c r="F10" s="35">
        <v>2.2360679774997898</v>
      </c>
      <c r="G10" s="39"/>
      <c r="H10" s="55">
        <f t="shared" si="0"/>
        <v>2.2360679774997898</v>
      </c>
      <c r="I10" s="35">
        <f t="shared" si="1"/>
        <v>6.9897000433601884</v>
      </c>
      <c r="J10" s="39"/>
      <c r="K10" s="58">
        <v>0.2</v>
      </c>
      <c r="L10" s="137">
        <v>0.316227766016838</v>
      </c>
      <c r="M10" s="41">
        <v>0.12732072236589953</v>
      </c>
      <c r="N10" s="41">
        <v>3.1622776601683786</v>
      </c>
      <c r="O10" s="48">
        <v>2.4837101152163559</v>
      </c>
      <c r="P10" s="64"/>
      <c r="Q10" s="47">
        <v>2.2360679774997894</v>
      </c>
      <c r="R10" s="48">
        <v>6.9897000433601866</v>
      </c>
      <c r="T10" s="73">
        <f t="shared" si="2"/>
        <v>0.31622776601683816</v>
      </c>
    </row>
    <row r="11" spans="1:20">
      <c r="A11" s="62">
        <v>6</v>
      </c>
      <c r="B11" s="58">
        <v>0.16666666666666666</v>
      </c>
      <c r="C11" s="33">
        <v>0.16388888888888889</v>
      </c>
      <c r="D11" s="33">
        <v>0.40483192671637064</v>
      </c>
      <c r="E11" s="33">
        <v>2.4701609087778547</v>
      </c>
      <c r="F11" s="35">
        <v>2.4701609087778547</v>
      </c>
      <c r="G11" s="39"/>
      <c r="H11" s="55">
        <f t="shared" si="0"/>
        <v>2.4701609087778547</v>
      </c>
      <c r="I11" s="35">
        <f t="shared" si="1"/>
        <v>7.8545048912514304</v>
      </c>
      <c r="J11" s="39"/>
      <c r="K11" s="58">
        <v>0.16666666666666666</v>
      </c>
      <c r="L11" s="137">
        <v>0.28867513459481292</v>
      </c>
      <c r="M11" s="41">
        <v>0.10610060197158296</v>
      </c>
      <c r="N11" s="41">
        <v>3.4641016151377539</v>
      </c>
      <c r="O11" s="48">
        <v>2.7207681128155059</v>
      </c>
      <c r="P11" s="64"/>
      <c r="Q11" s="47">
        <v>2.4494897427831779</v>
      </c>
      <c r="R11" s="48">
        <v>7.781512503836435</v>
      </c>
      <c r="T11" s="73">
        <f t="shared" si="2"/>
        <v>0.28625940062196131</v>
      </c>
    </row>
    <row r="12" spans="1:20">
      <c r="A12" s="62">
        <v>7</v>
      </c>
      <c r="B12" s="58">
        <v>0.14285714285714285</v>
      </c>
      <c r="C12" s="33">
        <v>0.14166666666666666</v>
      </c>
      <c r="D12" s="33">
        <v>0.3763863263545405</v>
      </c>
      <c r="E12" s="33">
        <v>2.6568446566202861</v>
      </c>
      <c r="F12" s="35">
        <v>2.6568446566202857</v>
      </c>
      <c r="G12" s="39"/>
      <c r="H12" s="55">
        <f t="shared" si="0"/>
        <v>2.6568446566202857</v>
      </c>
      <c r="I12" s="35">
        <f t="shared" si="1"/>
        <v>8.4873232466935082</v>
      </c>
      <c r="J12" s="39"/>
      <c r="K12" s="58">
        <v>0.14285714285714285</v>
      </c>
      <c r="L12" s="137">
        <v>0.26726124191242445</v>
      </c>
      <c r="M12" s="41">
        <v>9.0943373118499676E-2</v>
      </c>
      <c r="N12" s="41">
        <v>3.7416573867739404</v>
      </c>
      <c r="O12" s="48">
        <v>2.9387654399423</v>
      </c>
      <c r="P12" s="64"/>
      <c r="Q12" s="47">
        <v>2.6457513110645903</v>
      </c>
      <c r="R12" s="48">
        <v>8.4509804001425675</v>
      </c>
      <c r="T12" s="73">
        <f t="shared" si="2"/>
        <v>0.26614532371118871</v>
      </c>
    </row>
    <row r="13" spans="1:20">
      <c r="A13" s="62">
        <v>8</v>
      </c>
      <c r="B13" s="58">
        <v>0.125</v>
      </c>
      <c r="C13" s="33">
        <v>0.125</v>
      </c>
      <c r="D13" s="33">
        <v>0.35355339059327379</v>
      </c>
      <c r="E13" s="33">
        <v>2.8284271247461903</v>
      </c>
      <c r="F13" s="35">
        <v>2.8284271247461898</v>
      </c>
      <c r="G13" s="39"/>
      <c r="H13" s="55">
        <f t="shared" si="0"/>
        <v>2.8284271247461898</v>
      </c>
      <c r="I13" s="35">
        <f t="shared" si="1"/>
        <v>9.0308998699194358</v>
      </c>
      <c r="J13" s="39"/>
      <c r="K13" s="58">
        <v>0.125</v>
      </c>
      <c r="L13" s="137">
        <v>0.25</v>
      </c>
      <c r="M13" s="41">
        <v>7.9575451478687206E-2</v>
      </c>
      <c r="N13" s="41">
        <v>4</v>
      </c>
      <c r="O13" s="48">
        <v>3.141672404673165</v>
      </c>
      <c r="P13" s="64"/>
      <c r="Q13" s="47">
        <v>2.8284271247461903</v>
      </c>
      <c r="R13" s="48">
        <v>9.0308998699194358</v>
      </c>
      <c r="T13" s="73">
        <f t="shared" si="2"/>
        <v>0.25000000000000017</v>
      </c>
    </row>
    <row r="14" spans="1:20">
      <c r="A14" s="62">
        <v>9</v>
      </c>
      <c r="B14" s="58">
        <v>0.1111111111111111</v>
      </c>
      <c r="C14" s="33">
        <v>0.1111111111111111</v>
      </c>
      <c r="D14" s="33">
        <v>0.33333333333333331</v>
      </c>
      <c r="E14" s="33">
        <v>3</v>
      </c>
      <c r="F14" s="35">
        <v>3</v>
      </c>
      <c r="G14" s="39"/>
      <c r="H14" s="55">
        <f t="shared" si="0"/>
        <v>3</v>
      </c>
      <c r="I14" s="35">
        <f t="shared" si="1"/>
        <v>9.5424250943932485</v>
      </c>
      <c r="J14" s="39"/>
      <c r="K14" s="58">
        <v>0.1111111111111111</v>
      </c>
      <c r="L14" s="137">
        <v>0.23570226039551587</v>
      </c>
      <c r="M14" s="41">
        <v>7.0733734647721966E-2</v>
      </c>
      <c r="N14" s="41">
        <v>4.2426406871192848</v>
      </c>
      <c r="O14" s="48">
        <v>3.3322467924165635</v>
      </c>
      <c r="P14" s="64"/>
      <c r="Q14" s="47">
        <v>3</v>
      </c>
      <c r="R14" s="48">
        <v>9.5424250943932485</v>
      </c>
      <c r="T14" s="73">
        <f t="shared" si="2"/>
        <v>0.23570226039551601</v>
      </c>
    </row>
    <row r="15" spans="1:20">
      <c r="A15" s="62">
        <v>10</v>
      </c>
      <c r="B15" s="59">
        <v>0.1</v>
      </c>
      <c r="C15" s="33">
        <v>0.1</v>
      </c>
      <c r="D15" s="33">
        <v>0.31622776601683794</v>
      </c>
      <c r="E15" s="33">
        <v>3.1622776601683791</v>
      </c>
      <c r="F15" s="35">
        <v>3.1622776601683791</v>
      </c>
      <c r="G15" s="39"/>
      <c r="H15" s="55">
        <f t="shared" si="0"/>
        <v>3.1622776601683791</v>
      </c>
      <c r="I15" s="35">
        <f t="shared" si="1"/>
        <v>9.9999999999999982</v>
      </c>
      <c r="J15" s="39"/>
      <c r="K15" s="59">
        <v>0.1</v>
      </c>
      <c r="L15" s="137">
        <v>0.22360679774997902</v>
      </c>
      <c r="M15" s="41">
        <v>6.3660361182949765E-2</v>
      </c>
      <c r="N15" s="41">
        <v>4.4721359549995787</v>
      </c>
      <c r="O15" s="48">
        <v>3.5124965299422133</v>
      </c>
      <c r="P15" s="64"/>
      <c r="Q15" s="47">
        <v>3.1622776601683786</v>
      </c>
      <c r="R15" s="48">
        <v>9.9999999999999982</v>
      </c>
      <c r="T15" s="73">
        <f t="shared" si="2"/>
        <v>0.22360679774997913</v>
      </c>
    </row>
    <row r="16" spans="1:20">
      <c r="A16" s="62">
        <v>11</v>
      </c>
      <c r="B16" s="59">
        <v>9.0909090909090912E-2</v>
      </c>
      <c r="C16" s="33">
        <v>9.166666666666666E-2</v>
      </c>
      <c r="D16" s="41">
        <v>0.30276503540974914</v>
      </c>
      <c r="E16" s="41">
        <v>3.3028912953790819</v>
      </c>
      <c r="F16" s="48">
        <v>3.3028912953790823</v>
      </c>
      <c r="G16" s="40"/>
      <c r="H16" s="55">
        <f t="shared" si="0"/>
        <v>3.3028912953790823</v>
      </c>
      <c r="I16" s="35">
        <f t="shared" si="1"/>
        <v>10.377885608893999</v>
      </c>
      <c r="J16" s="39"/>
      <c r="K16" s="59">
        <v>9.0909090909090912E-2</v>
      </c>
      <c r="L16" s="138">
        <v>0.21320071635561047</v>
      </c>
      <c r="M16" s="41">
        <v>5.787305562086343E-2</v>
      </c>
      <c r="N16" s="41">
        <v>4.6904157598234288</v>
      </c>
      <c r="O16" s="48">
        <v>3.6839374397703462</v>
      </c>
      <c r="P16" s="64"/>
      <c r="Q16" s="47">
        <v>3.3166247903553994</v>
      </c>
      <c r="R16" s="48">
        <v>10.41392685158225</v>
      </c>
      <c r="T16" s="73">
        <f t="shared" si="2"/>
        <v>0.21408720964441894</v>
      </c>
    </row>
    <row r="17" spans="1:21">
      <c r="A17" s="62">
        <v>12</v>
      </c>
      <c r="B17" s="59">
        <v>8.3333333333333329E-2</v>
      </c>
      <c r="C17" s="33">
        <v>8.3333333333333329E-2</v>
      </c>
      <c r="D17" s="41">
        <v>0.28867513459481287</v>
      </c>
      <c r="E17" s="41">
        <v>3.4641016151377544</v>
      </c>
      <c r="F17" s="48">
        <v>3.4641016151377548</v>
      </c>
      <c r="G17" s="40"/>
      <c r="H17" s="55">
        <f t="shared" si="0"/>
        <v>3.4641016151377548</v>
      </c>
      <c r="I17" s="35">
        <f t="shared" si="1"/>
        <v>10.791812460476249</v>
      </c>
      <c r="J17" s="39"/>
      <c r="K17" s="59">
        <v>8.3333333333333329E-2</v>
      </c>
      <c r="L17" s="138">
        <v>0.20412414523193154</v>
      </c>
      <c r="M17" s="41">
        <v>5.3050300985791478E-2</v>
      </c>
      <c r="N17" s="41">
        <v>4.8989794855663558</v>
      </c>
      <c r="O17" s="48">
        <v>3.8477471652159396</v>
      </c>
      <c r="P17" s="64"/>
      <c r="Q17" s="47">
        <v>3.4641016151377544</v>
      </c>
      <c r="R17" s="48">
        <v>10.791812460476249</v>
      </c>
      <c r="T17" s="73">
        <f t="shared" si="2"/>
        <v>0.20412414523193165</v>
      </c>
    </row>
    <row r="18" spans="1:21">
      <c r="A18" s="62">
        <v>13</v>
      </c>
      <c r="B18" s="59">
        <v>7.6923076923076927E-2</v>
      </c>
      <c r="C18" s="33">
        <v>7.7777777777777779E-2</v>
      </c>
      <c r="D18" s="41">
        <v>0.27888667551135854</v>
      </c>
      <c r="E18" s="41">
        <v>3.5856858280031814</v>
      </c>
      <c r="F18" s="48">
        <v>3.5856858280031805</v>
      </c>
      <c r="G18" s="40"/>
      <c r="H18" s="55">
        <f t="shared" si="0"/>
        <v>3.5856858280031805</v>
      </c>
      <c r="I18" s="35">
        <f t="shared" si="1"/>
        <v>11.091444694250679</v>
      </c>
      <c r="J18" s="39"/>
      <c r="K18" s="59">
        <v>7.6923076923076927E-2</v>
      </c>
      <c r="L18" s="138">
        <v>0.19611613513818404</v>
      </c>
      <c r="M18" s="41">
        <v>4.8969508602269056E-2</v>
      </c>
      <c r="N18" s="41">
        <v>5.0990195135927845</v>
      </c>
      <c r="O18" s="48">
        <v>4.0048622241861089</v>
      </c>
      <c r="P18" s="64"/>
      <c r="Q18" s="47">
        <v>3.6055512754639891</v>
      </c>
      <c r="R18" s="48">
        <v>11.139433523068368</v>
      </c>
      <c r="T18" s="73">
        <f t="shared" si="2"/>
        <v>0.19720265943665402</v>
      </c>
    </row>
    <row r="19" spans="1:21">
      <c r="A19" s="62">
        <v>14</v>
      </c>
      <c r="B19" s="59">
        <v>7.1428571428571425E-2</v>
      </c>
      <c r="C19" s="33">
        <v>7.2222222222222215E-2</v>
      </c>
      <c r="D19" s="41">
        <v>0.26874192494328497</v>
      </c>
      <c r="E19" s="41">
        <v>3.7210420376762539</v>
      </c>
      <c r="F19" s="48">
        <v>3.7210420376762539</v>
      </c>
      <c r="G19" s="40"/>
      <c r="H19" s="55">
        <f t="shared" si="0"/>
        <v>3.7210420376762539</v>
      </c>
      <c r="I19" s="35">
        <f t="shared" si="1"/>
        <v>11.413291527964693</v>
      </c>
      <c r="J19" s="39"/>
      <c r="K19" s="59">
        <v>7.1428571428571425E-2</v>
      </c>
      <c r="L19" s="138">
        <v>0.18898223650461365</v>
      </c>
      <c r="M19" s="41">
        <v>4.5471686559249838E-2</v>
      </c>
      <c r="N19" s="41">
        <v>5.2915026221291797</v>
      </c>
      <c r="O19" s="48">
        <v>4.1560419417997361</v>
      </c>
      <c r="P19" s="64"/>
      <c r="Q19" s="47">
        <v>3.7416573867739409</v>
      </c>
      <c r="R19" s="48">
        <v>11.46128035678238</v>
      </c>
      <c r="T19" s="73">
        <f t="shared" si="2"/>
        <v>0.19002923751652312</v>
      </c>
    </row>
    <row r="20" spans="1:21">
      <c r="A20" s="62">
        <v>15</v>
      </c>
      <c r="B20" s="59">
        <v>6.6666666666666666E-2</v>
      </c>
      <c r="C20" s="33">
        <v>6.6666666666666666E-2</v>
      </c>
      <c r="D20" s="41">
        <v>0.2581988897471611</v>
      </c>
      <c r="E20" s="41">
        <v>3.8729833462074166</v>
      </c>
      <c r="F20" s="48">
        <v>3.8729833462074175</v>
      </c>
      <c r="G20" s="40"/>
      <c r="H20" s="55">
        <f t="shared" si="0"/>
        <v>3.8729833462074175</v>
      </c>
      <c r="I20" s="35">
        <f t="shared" si="1"/>
        <v>11.760912590556813</v>
      </c>
      <c r="J20" s="39"/>
      <c r="K20" s="59">
        <v>6.6666666666666666E-2</v>
      </c>
      <c r="L20" s="138">
        <v>0.18257418583505541</v>
      </c>
      <c r="M20" s="41">
        <v>4.2440240788633177E-2</v>
      </c>
      <c r="N20" s="41">
        <v>5.4772255750516603</v>
      </c>
      <c r="O20" s="48">
        <v>4.3019121108274785</v>
      </c>
      <c r="P20" s="64"/>
      <c r="Q20" s="47">
        <v>3.8729833462074161</v>
      </c>
      <c r="R20" s="48">
        <v>11.760912590556812</v>
      </c>
      <c r="T20" s="73">
        <f t="shared" si="2"/>
        <v>0.18257418583505547</v>
      </c>
    </row>
    <row r="21" spans="1:21">
      <c r="A21" s="62">
        <v>16</v>
      </c>
      <c r="B21" s="59">
        <v>6.25E-2</v>
      </c>
      <c r="C21" s="33">
        <v>6.1111111111111109E-2</v>
      </c>
      <c r="D21" s="41">
        <v>0.2472066162365221</v>
      </c>
      <c r="E21" s="41">
        <v>4.0451991747794525</v>
      </c>
      <c r="F21" s="48">
        <v>4.0451991747794525</v>
      </c>
      <c r="G21" s="40"/>
      <c r="H21" s="55">
        <f t="shared" si="0"/>
        <v>4.0451991747794525</v>
      </c>
      <c r="I21" s="35">
        <f t="shared" si="1"/>
        <v>12.138798199450811</v>
      </c>
      <c r="J21" s="39"/>
      <c r="K21" s="59">
        <v>6.25E-2</v>
      </c>
      <c r="L21" s="138">
        <v>0.17677669529663689</v>
      </c>
      <c r="M21" s="41">
        <v>3.9787725739343603E-2</v>
      </c>
      <c r="N21" s="41">
        <v>5.6568542494923797</v>
      </c>
      <c r="O21" s="48">
        <v>4.4429957232220847</v>
      </c>
      <c r="P21" s="64"/>
      <c r="Q21" s="47">
        <v>4</v>
      </c>
      <c r="R21" s="48">
        <v>12.041199826559248</v>
      </c>
      <c r="T21" s="73">
        <f t="shared" si="2"/>
        <v>0.17480147469502538</v>
      </c>
    </row>
    <row r="22" spans="1:21">
      <c r="A22" s="62">
        <v>17</v>
      </c>
      <c r="B22" s="59">
        <v>5.8823529411764705E-2</v>
      </c>
      <c r="C22" s="33">
        <v>5.8333333333333334E-2</v>
      </c>
      <c r="D22" s="41">
        <v>0.24152294576982397</v>
      </c>
      <c r="E22" s="41">
        <v>4.1403933560541253</v>
      </c>
      <c r="F22" s="48">
        <v>4.1403933560541253</v>
      </c>
      <c r="G22" s="40"/>
      <c r="H22" s="55">
        <f t="shared" si="0"/>
        <v>4.1403933560541253</v>
      </c>
      <c r="I22" s="35">
        <f t="shared" si="1"/>
        <v>12.34083206033368</v>
      </c>
      <c r="J22" s="39"/>
      <c r="K22" s="59">
        <v>5.8823529411764705E-2</v>
      </c>
      <c r="L22" s="138">
        <v>0.17149858514250887</v>
      </c>
      <c r="M22" s="41">
        <v>3.7447271284088098E-2</v>
      </c>
      <c r="N22" s="41">
        <v>5.830951894845299</v>
      </c>
      <c r="O22" s="48">
        <v>4.5797351652530471</v>
      </c>
      <c r="P22" s="64"/>
      <c r="Q22" s="47">
        <v>4.1231056256176597</v>
      </c>
      <c r="R22" s="48">
        <v>12.304489213782738</v>
      </c>
      <c r="T22" s="73">
        <f t="shared" si="2"/>
        <v>0.17078251276599343</v>
      </c>
    </row>
    <row r="23" spans="1:21">
      <c r="A23" s="62">
        <v>18</v>
      </c>
      <c r="B23" s="59">
        <v>5.5555555555555552E-2</v>
      </c>
      <c r="C23" s="33">
        <v>5.5555555555555552E-2</v>
      </c>
      <c r="D23" s="41">
        <v>0.23570226039551584</v>
      </c>
      <c r="E23" s="41">
        <v>4.2426406871192857</v>
      </c>
      <c r="F23" s="48">
        <v>4.2426406871192848</v>
      </c>
      <c r="G23" s="40"/>
      <c r="H23" s="55">
        <f t="shared" si="0"/>
        <v>4.2426406871192848</v>
      </c>
      <c r="I23" s="35">
        <f t="shared" si="1"/>
        <v>12.552725051033061</v>
      </c>
      <c r="J23" s="39"/>
      <c r="K23" s="59">
        <v>5.5555555555555552E-2</v>
      </c>
      <c r="L23" s="138">
        <v>0.16666666666666669</v>
      </c>
      <c r="M23" s="41">
        <v>3.5366867323860983E-2</v>
      </c>
      <c r="N23" s="41">
        <v>5.9999999999999991</v>
      </c>
      <c r="O23" s="48">
        <v>4.7125086070097479</v>
      </c>
      <c r="P23" s="64"/>
      <c r="Q23" s="47">
        <v>4.2426406871192848</v>
      </c>
      <c r="R23" s="48">
        <v>12.552725051033061</v>
      </c>
      <c r="T23" s="73">
        <f t="shared" si="2"/>
        <v>0.16666666666666677</v>
      </c>
    </row>
    <row r="24" spans="1:21">
      <c r="A24" s="62">
        <v>19</v>
      </c>
      <c r="B24" s="59">
        <v>5.2631578947368418E-2</v>
      </c>
      <c r="C24" s="33">
        <v>5.2777777777777778E-2</v>
      </c>
      <c r="D24" s="41">
        <v>0.22973414586817037</v>
      </c>
      <c r="E24" s="41">
        <v>4.35285750066007</v>
      </c>
      <c r="F24" s="48">
        <v>4.35285750066007</v>
      </c>
      <c r="G24" s="40"/>
      <c r="H24" s="55">
        <f t="shared" si="0"/>
        <v>4.35285750066007</v>
      </c>
      <c r="I24" s="35">
        <f t="shared" si="1"/>
        <v>12.775488998144585</v>
      </c>
      <c r="J24" s="39"/>
      <c r="K24" s="59">
        <v>5.2631578947368418E-2</v>
      </c>
      <c r="L24" s="138">
        <v>0.16222142113076257</v>
      </c>
      <c r="M24" s="41">
        <v>3.3505453254184088E-2</v>
      </c>
      <c r="N24" s="41">
        <v>6.1644140029689751</v>
      </c>
      <c r="O24" s="48">
        <v>4.8416423410271197</v>
      </c>
      <c r="P24" s="64"/>
      <c r="Q24" s="47">
        <v>4.3588989435406731</v>
      </c>
      <c r="R24" s="48">
        <v>12.787536009528289</v>
      </c>
      <c r="T24" s="73">
        <f t="shared" si="2"/>
        <v>0.16244657241348284</v>
      </c>
    </row>
    <row r="25" spans="1:21" ht="15.75" thickBot="1">
      <c r="A25" s="62">
        <v>20</v>
      </c>
      <c r="B25" s="60">
        <v>0.05</v>
      </c>
      <c r="C25" s="34">
        <v>0.05</v>
      </c>
      <c r="D25" s="56">
        <v>0.22360679774997896</v>
      </c>
      <c r="E25" s="56">
        <v>4.4721359549995787</v>
      </c>
      <c r="F25" s="50">
        <v>4.4721359549995796</v>
      </c>
      <c r="G25" s="40"/>
      <c r="H25" s="68">
        <f t="shared" si="0"/>
        <v>4.4721359549995796</v>
      </c>
      <c r="I25" s="36">
        <f t="shared" si="1"/>
        <v>13.010299956639813</v>
      </c>
      <c r="J25" s="39"/>
      <c r="K25" s="60">
        <v>0.05</v>
      </c>
      <c r="L25" s="139">
        <v>0.158113883008419</v>
      </c>
      <c r="M25" s="56">
        <v>3.1830180591474883E-2</v>
      </c>
      <c r="N25" s="56">
        <v>6.3245553203367573</v>
      </c>
      <c r="O25" s="50">
        <v>4.9674202304327117</v>
      </c>
      <c r="P25" s="64"/>
      <c r="Q25" s="49">
        <v>4.4721359549995787</v>
      </c>
      <c r="R25" s="50">
        <v>13.010299956639811</v>
      </c>
      <c r="T25" s="74">
        <f t="shared" si="2"/>
        <v>0.15811388300841908</v>
      </c>
    </row>
    <row r="26" spans="1:2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U26" s="71" t="s">
        <v>73</v>
      </c>
    </row>
    <row r="27" spans="1:21">
      <c r="A27" s="37"/>
      <c r="B27" s="38"/>
      <c r="C27" s="37"/>
      <c r="U27" t="s">
        <v>74</v>
      </c>
    </row>
    <row r="28" spans="1:21">
      <c r="A28" s="37"/>
      <c r="B28" s="37"/>
      <c r="C28" s="3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9"/>
  <sheetViews>
    <sheetView topLeftCell="A25" workbookViewId="0">
      <selection activeCell="U39" sqref="U39"/>
    </sheetView>
  </sheetViews>
  <sheetFormatPr baseColWidth="10" defaultRowHeight="15"/>
  <cols>
    <col min="1" max="1" width="8.140625" bestFit="1" customWidth="1"/>
    <col min="2" max="2" width="8.42578125" bestFit="1" customWidth="1"/>
    <col min="3" max="4" width="6.28515625" bestFit="1" customWidth="1"/>
    <col min="5" max="21" width="7.140625" bestFit="1" customWidth="1"/>
  </cols>
  <sheetData>
    <row r="1" spans="1:21">
      <c r="H1" t="s">
        <v>89</v>
      </c>
    </row>
    <row r="2" spans="1:21" ht="15.75" thickBot="1">
      <c r="A2" t="s">
        <v>87</v>
      </c>
    </row>
    <row r="3" spans="1:21" ht="15.75" thickBot="1">
      <c r="A3" s="105" t="s">
        <v>83</v>
      </c>
      <c r="B3" s="119">
        <v>1</v>
      </c>
      <c r="C3" s="101">
        <v>0.5</v>
      </c>
      <c r="D3" s="101">
        <v>0.33333333333333331</v>
      </c>
      <c r="E3" s="101">
        <v>0.25</v>
      </c>
      <c r="F3" s="101">
        <v>0.2</v>
      </c>
      <c r="G3" s="101">
        <v>0.16666666666666666</v>
      </c>
      <c r="H3" s="101">
        <v>0.14285714285714285</v>
      </c>
      <c r="I3" s="101">
        <v>0.125</v>
      </c>
      <c r="J3" s="101">
        <v>0.1111111111111111</v>
      </c>
      <c r="K3" s="102">
        <v>0.1</v>
      </c>
      <c r="L3" s="103">
        <v>9.0909090909090912E-2</v>
      </c>
      <c r="M3" s="103">
        <v>8.3333333333333329E-2</v>
      </c>
      <c r="N3" s="103">
        <v>7.6923076923076927E-2</v>
      </c>
      <c r="O3" s="103">
        <v>7.1428571428571425E-2</v>
      </c>
      <c r="P3" s="103">
        <v>6.6666666666666666E-2</v>
      </c>
      <c r="Q3" s="103">
        <v>6.25E-2</v>
      </c>
      <c r="R3" s="103">
        <v>5.8823529411764705E-2</v>
      </c>
      <c r="S3" s="103">
        <v>5.5555555555555552E-2</v>
      </c>
      <c r="T3" s="103">
        <v>5.2631578947368418E-2</v>
      </c>
      <c r="U3" s="104">
        <v>0.05</v>
      </c>
    </row>
    <row r="4" spans="1:21" s="142" customFormat="1">
      <c r="A4" s="140" t="s">
        <v>84</v>
      </c>
      <c r="B4" s="141">
        <f>20*LOG10(AVERAGE('PWM Cuad'!B14:B373))</f>
        <v>0</v>
      </c>
      <c r="C4" s="141">
        <f>20*LOG10(AVERAGE('PWM Cuad'!C14:C373))</f>
        <v>-5.9964388695002624</v>
      </c>
      <c r="D4" s="141">
        <f>20*LOG10(AVERAGE('PWM Cuad'!D14:D373))</f>
        <v>-9.5182640506138867</v>
      </c>
      <c r="E4" s="141">
        <f>20*LOG10(AVERAGE('PWM Cuad'!E14:E373))</f>
        <v>-12.017038782779885</v>
      </c>
      <c r="F4" s="141">
        <f>20*LOG10(AVERAGE('PWM Cuad'!F14:F373))</f>
        <v>-13.955239042941015</v>
      </c>
      <c r="G4" s="141">
        <f>20*LOG10(AVERAGE('PWM Cuad'!G14:G373))</f>
        <v>-15.684848738723501</v>
      </c>
      <c r="H4" s="141">
        <f>20*LOG10(AVERAGE('PWM Cuad'!H14:H373))</f>
        <v>-16.950485449607655</v>
      </c>
      <c r="I4" s="141">
        <f>20*LOG10(AVERAGE('PWM Cuad'!I14:I373))</f>
        <v>-18.03763869605951</v>
      </c>
      <c r="J4" s="141">
        <f>20*LOG10(AVERAGE('PWM Cuad'!J14:J373))</f>
        <v>-19.060689145007135</v>
      </c>
      <c r="K4" s="141">
        <f>20*LOG10(AVERAGE('PWM Cuad'!K14:K373))</f>
        <v>-19.975838956220638</v>
      </c>
      <c r="L4" s="141">
        <f>20*LOG10(AVERAGE('PWM Cuad'!L14:L373))</f>
        <v>-20.731610174008633</v>
      </c>
      <c r="M4" s="141">
        <f>20*LOG10(AVERAGE('PWM Cuad'!M14:M373))</f>
        <v>-21.559463877173137</v>
      </c>
      <c r="N4" s="141">
        <f>20*LOG10(AVERAGE('PWM Cuad'!N14:N373))</f>
        <v>-22.158728344722</v>
      </c>
      <c r="O4" s="141">
        <f>20*LOG10(AVERAGE('PWM Cuad'!O14:O373))</f>
        <v>-22.802422012150025</v>
      </c>
      <c r="P4" s="141">
        <f>20*LOG10(AVERAGE('PWM Cuad'!P14:P373))</f>
        <v>-23.497664137334262</v>
      </c>
      <c r="Q4" s="141">
        <f>20*LOG10(AVERAGE('PWM Cuad'!Q14:Q373))</f>
        <v>-24.25343535512226</v>
      </c>
      <c r="R4" s="141">
        <f>20*LOG10(AVERAGE('PWM Cuad'!R14:R373))</f>
        <v>-24.657503076887998</v>
      </c>
      <c r="S4" s="141">
        <f>20*LOG10(AVERAGE('PWM Cuad'!S14:S373))</f>
        <v>-25.081289058286757</v>
      </c>
      <c r="T4" s="141">
        <f>20*LOG10(AVERAGE('PWM Cuad'!T14:T373))</f>
        <v>-25.526816952509805</v>
      </c>
      <c r="U4" s="145">
        <f>20*LOG10(AVERAGE('PWM Cuad'!U14:U373))</f>
        <v>-25.996438869500263</v>
      </c>
    </row>
    <row r="5" spans="1:21" s="142" customFormat="1">
      <c r="A5" s="143" t="s">
        <v>30</v>
      </c>
      <c r="B5" s="144">
        <f>20*LOG10(SQRT(AVERAGE('PWM Cuad'!B14:B373)))</f>
        <v>0</v>
      </c>
      <c r="C5" s="144">
        <f>20*LOG10(SQRT(AVERAGE('PWM Cuad'!C14:C373)))</f>
        <v>-2.9982194347501316</v>
      </c>
      <c r="D5" s="144">
        <f>20*LOG10(SQRT(AVERAGE('PWM Cuad'!D14:D373)))</f>
        <v>-4.7591320253069433</v>
      </c>
      <c r="E5" s="144">
        <f>20*LOG10(SQRT(AVERAGE('PWM Cuad'!E14:E373)))</f>
        <v>-6.0085193913899424</v>
      </c>
      <c r="F5" s="144">
        <f>20*LOG10(SQRT(AVERAGE('PWM Cuad'!F14:F373)))</f>
        <v>-6.9776195214705075</v>
      </c>
      <c r="G5" s="144">
        <f>20*LOG10(SQRT(AVERAGE('PWM Cuad'!G14:G373)))</f>
        <v>-7.8424243693617495</v>
      </c>
      <c r="H5" s="144">
        <f>20*LOG10(SQRT(AVERAGE('PWM Cuad'!H14:H373)))</f>
        <v>-8.4752427248038291</v>
      </c>
      <c r="I5" s="144">
        <f>20*LOG10(SQRT(AVERAGE('PWM Cuad'!I14:I373)))</f>
        <v>-9.0188193480297549</v>
      </c>
      <c r="J5" s="144">
        <f>20*LOG10(SQRT(AVERAGE('PWM Cuad'!J14:J373)))</f>
        <v>-9.5303445725035676</v>
      </c>
      <c r="K5" s="144">
        <f>20*LOG10(SQRT(AVERAGE('PWM Cuad'!K14:K373)))</f>
        <v>-9.9879194781103191</v>
      </c>
      <c r="L5" s="144">
        <f>20*LOG10(SQRT(AVERAGE('PWM Cuad'!L14:L373)))</f>
        <v>-10.365805087004317</v>
      </c>
      <c r="M5" s="144">
        <f>20*LOG10(SQRT(AVERAGE('PWM Cuad'!M14:M373)))</f>
        <v>-10.779731938586568</v>
      </c>
      <c r="N5" s="144">
        <f>20*LOG10(SQRT(AVERAGE('PWM Cuad'!N14:N373)))</f>
        <v>-11.079364172361</v>
      </c>
      <c r="O5" s="144">
        <f>20*LOG10(SQRT(AVERAGE('PWM Cuad'!O14:O373)))</f>
        <v>-11.401211006075012</v>
      </c>
      <c r="P5" s="144">
        <f>20*LOG10(SQRT(AVERAGE('PWM Cuad'!P14:P373)))</f>
        <v>-11.748832068667131</v>
      </c>
      <c r="Q5" s="144">
        <f>20*LOG10(SQRT(AVERAGE('PWM Cuad'!Q14:Q373)))</f>
        <v>-12.12671767756113</v>
      </c>
      <c r="R5" s="144">
        <f>20*LOG10(SQRT(AVERAGE('PWM Cuad'!R14:R373)))</f>
        <v>-12.328751538443999</v>
      </c>
      <c r="S5" s="144">
        <f>20*LOG10(SQRT(AVERAGE('PWM Cuad'!S14:S373)))</f>
        <v>-12.540644529143382</v>
      </c>
      <c r="T5" s="144">
        <f>20*LOG10(SQRT(AVERAGE('PWM Cuad'!T14:T373)))</f>
        <v>-12.763408476254902</v>
      </c>
      <c r="U5" s="143">
        <f>20*LOG10(SQRT(AVERAGE('PWM Cuad'!U14:U373)))</f>
        <v>-12.998219434750132</v>
      </c>
    </row>
    <row r="6" spans="1:21" s="3" customFormat="1" ht="13.5" thickBot="1">
      <c r="A6" s="108" t="s">
        <v>85</v>
      </c>
      <c r="B6" s="108">
        <f>20*LOG10('PWM Cuad'!B8)</f>
        <v>0</v>
      </c>
      <c r="C6" s="108">
        <f>20*LOG10('PWM Cuad'!C8)</f>
        <v>3.0102999566398116</v>
      </c>
      <c r="D6" s="108">
        <f>20*LOG10('PWM Cuad'!D8)</f>
        <v>4.7712125471966251</v>
      </c>
      <c r="E6" s="108">
        <f>20*LOG10('PWM Cuad'!E8)</f>
        <v>6.0205999132796242</v>
      </c>
      <c r="F6" s="108">
        <f>20*LOG10('PWM Cuad'!F8)</f>
        <v>6.9897000433601884</v>
      </c>
      <c r="G6" s="108">
        <f>20*LOG10('PWM Cuad'!G8)</f>
        <v>7.8545048912514304</v>
      </c>
      <c r="H6" s="108">
        <f>20*LOG10('PWM Cuad'!H8)</f>
        <v>8.4873232466935082</v>
      </c>
      <c r="I6" s="108">
        <f>20*LOG10('PWM Cuad'!I8)</f>
        <v>9.0308998699194358</v>
      </c>
      <c r="J6" s="108">
        <f>20*LOG10('PWM Cuad'!J8)</f>
        <v>9.5424250943932485</v>
      </c>
      <c r="K6" s="108">
        <f>20*LOG10('PWM Cuad'!K8)</f>
        <v>9.9999999999999982</v>
      </c>
      <c r="L6" s="108">
        <f>20*LOG10('PWM Cuad'!L8)</f>
        <v>10.377885608893999</v>
      </c>
      <c r="M6" s="108">
        <f>20*LOG10('PWM Cuad'!M8)</f>
        <v>10.791812460476249</v>
      </c>
      <c r="N6" s="108">
        <f>20*LOG10('PWM Cuad'!N8)</f>
        <v>11.091444694250679</v>
      </c>
      <c r="O6" s="108">
        <f>20*LOG10('PWM Cuad'!O8)</f>
        <v>11.413291527964693</v>
      </c>
      <c r="P6" s="108">
        <f>20*LOG10('PWM Cuad'!P8)</f>
        <v>11.760912590556813</v>
      </c>
      <c r="Q6" s="108">
        <f>20*LOG10('PWM Cuad'!Q8)</f>
        <v>12.138798199450811</v>
      </c>
      <c r="R6" s="108">
        <f>20*LOG10('PWM Cuad'!R8)</f>
        <v>12.34083206033368</v>
      </c>
      <c r="S6" s="108">
        <f>20*LOG10('PWM Cuad'!S8)</f>
        <v>12.552725051033061</v>
      </c>
      <c r="T6" s="108">
        <f>20*LOG10('PWM Cuad'!T8)</f>
        <v>12.775488998144585</v>
      </c>
      <c r="U6" s="108">
        <f>20*LOG10('PWM Cuad'!U8)</f>
        <v>13.010299956639813</v>
      </c>
    </row>
    <row r="9" spans="1:21">
      <c r="N9" t="s">
        <v>86</v>
      </c>
    </row>
  </sheetData>
  <dataConsolidate/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8"/>
  <sheetViews>
    <sheetView topLeftCell="A67" workbookViewId="0">
      <selection activeCell="M61" sqref="M61"/>
    </sheetView>
  </sheetViews>
  <sheetFormatPr baseColWidth="10" defaultRowHeight="15"/>
  <cols>
    <col min="2" max="2" width="9.7109375" hidden="1" customWidth="1"/>
    <col min="3" max="3" width="8.7109375" customWidth="1"/>
    <col min="4" max="4" width="9.140625" customWidth="1"/>
    <col min="5" max="5" width="10" customWidth="1"/>
    <col min="6" max="6" width="10.140625" customWidth="1"/>
    <col min="7" max="7" width="10.28515625" customWidth="1"/>
    <col min="8" max="8" width="8.7109375" customWidth="1"/>
    <col min="9" max="9" width="2" customWidth="1"/>
    <col min="10" max="10" width="9.42578125" customWidth="1"/>
  </cols>
  <sheetData>
    <row r="1" spans="1:11">
      <c r="A1" t="s">
        <v>90</v>
      </c>
    </row>
    <row r="2" spans="1:11" ht="15.75" thickBot="1"/>
    <row r="3" spans="1:11" ht="15.75" thickBot="1">
      <c r="A3" s="7"/>
      <c r="B3" s="10" t="s">
        <v>91</v>
      </c>
      <c r="C3" s="10" t="s">
        <v>92</v>
      </c>
      <c r="D3" s="10" t="s">
        <v>103</v>
      </c>
      <c r="E3" s="153"/>
      <c r="F3" s="10" t="s">
        <v>93</v>
      </c>
      <c r="G3" s="7">
        <f>senoidal!I2</f>
        <v>1.1107489308055212</v>
      </c>
      <c r="I3" s="42"/>
      <c r="J3" s="174" t="s">
        <v>102</v>
      </c>
      <c r="K3" s="43">
        <f>C9/D9</f>
        <v>1.1107489308055212</v>
      </c>
    </row>
    <row r="4" spans="1:11">
      <c r="A4" s="10" t="s">
        <v>84</v>
      </c>
      <c r="B4" s="7">
        <f>senoidal!C3</f>
        <v>0.63660361182949765</v>
      </c>
      <c r="C4" s="7">
        <f>senoidal!D3</f>
        <v>0.50000000000000011</v>
      </c>
      <c r="D4" s="7">
        <f>senoidal!E3</f>
        <v>0.79787443362317212</v>
      </c>
      <c r="E4" s="154"/>
      <c r="F4" s="10" t="s">
        <v>94</v>
      </c>
      <c r="G4" s="7">
        <f>senoidal!I3</f>
        <v>1.4142135623730949</v>
      </c>
    </row>
    <row r="5" spans="1:11">
      <c r="A5" s="10" t="s">
        <v>30</v>
      </c>
      <c r="B5" s="7">
        <f>senoidal!C4</f>
        <v>0.70710678118654757</v>
      </c>
      <c r="C5" s="7">
        <f>1/SQRT(2)</f>
        <v>0.70710678118654746</v>
      </c>
      <c r="D5" s="11"/>
      <c r="E5" s="11"/>
      <c r="F5" s="11"/>
      <c r="G5" s="11"/>
      <c r="H5" s="11"/>
      <c r="I5" s="11"/>
    </row>
    <row r="6" spans="1:11">
      <c r="A6" s="11"/>
      <c r="B6" s="11"/>
      <c r="C6" s="11"/>
      <c r="D6" s="11"/>
      <c r="E6" s="11"/>
      <c r="F6" s="11"/>
      <c r="G6" s="11"/>
      <c r="H6" s="11"/>
      <c r="I6" s="11"/>
      <c r="J6" s="173" t="s">
        <v>100</v>
      </c>
    </row>
    <row r="7" spans="1:11" ht="15.75" thickBot="1">
      <c r="A7" s="6"/>
      <c r="B7" s="6"/>
      <c r="C7" s="6"/>
      <c r="D7" s="6"/>
      <c r="E7" s="6"/>
      <c r="F7" s="6"/>
      <c r="G7" s="6"/>
      <c r="H7" s="6"/>
      <c r="I7" s="6"/>
    </row>
    <row r="8" spans="1:11" ht="15.75" thickBot="1">
      <c r="A8" s="18" t="s">
        <v>95</v>
      </c>
      <c r="B8" s="19" t="s">
        <v>96</v>
      </c>
      <c r="C8" s="19" t="s">
        <v>30</v>
      </c>
      <c r="D8" s="19" t="s">
        <v>84</v>
      </c>
      <c r="E8" s="19" t="s">
        <v>97</v>
      </c>
      <c r="F8" s="20" t="s">
        <v>98</v>
      </c>
      <c r="G8" s="155" t="s">
        <v>68</v>
      </c>
      <c r="H8" s="32" t="s">
        <v>99</v>
      </c>
      <c r="I8" s="169"/>
      <c r="J8" s="172" t="s">
        <v>101</v>
      </c>
    </row>
    <row r="9" spans="1:11">
      <c r="A9" s="186">
        <v>1</v>
      </c>
      <c r="B9" s="25">
        <v>360</v>
      </c>
      <c r="C9" s="156">
        <f>SQRT(SUM(senoidal!$D$7:$D$366)/B9)</f>
        <v>0.70710678118654757</v>
      </c>
      <c r="D9" s="156">
        <f>SUM(senoidal!$C$7:$C$366)/B9</f>
        <v>0.63660361182949765</v>
      </c>
      <c r="E9" s="156">
        <f>1/C9</f>
        <v>1.4142135623730949</v>
      </c>
      <c r="F9" s="157">
        <f>C9/D9</f>
        <v>1.1107489308055212</v>
      </c>
      <c r="G9" s="158">
        <v>1</v>
      </c>
      <c r="H9" s="159">
        <f>20*LOG10(G9)</f>
        <v>0</v>
      </c>
      <c r="I9" s="170"/>
      <c r="J9" s="64">
        <f t="shared" ref="J9:J28" si="0">D9*K$3</f>
        <v>0.70710678118654757</v>
      </c>
    </row>
    <row r="10" spans="1:11">
      <c r="A10" s="166">
        <v>0.5</v>
      </c>
      <c r="B10" s="7">
        <f>B9+B$9</f>
        <v>720</v>
      </c>
      <c r="C10" s="160">
        <f>SQRT(SUM(senoidal!$D$7:$D$366)/B10)</f>
        <v>0.5</v>
      </c>
      <c r="D10" s="160">
        <f>SUM(senoidal!$C$7:$C$366)/B10</f>
        <v>0.31830180591474883</v>
      </c>
      <c r="E10" s="160">
        <f t="shared" ref="E10:E28" si="1">1/C10</f>
        <v>2</v>
      </c>
      <c r="F10" s="161">
        <f t="shared" ref="F10:F28" si="2">C10/D10</f>
        <v>1.5708362023365825</v>
      </c>
      <c r="G10" s="162">
        <f t="shared" ref="G10:G28" si="3">C$9/C10</f>
        <v>1.4142135623730951</v>
      </c>
      <c r="H10" s="161">
        <f t="shared" ref="H10:H28" si="4">20*LOG10(G10)</f>
        <v>3.0102999566398125</v>
      </c>
      <c r="I10" s="170"/>
      <c r="J10" s="64">
        <f t="shared" si="0"/>
        <v>0.35355339059327379</v>
      </c>
    </row>
    <row r="11" spans="1:11">
      <c r="A11" s="166">
        <v>0.33333333333333331</v>
      </c>
      <c r="B11" s="7">
        <f>B10+B$9</f>
        <v>1080</v>
      </c>
      <c r="C11" s="160">
        <f>SQRT(SUM(senoidal!$D$7:$D$366)/B11)</f>
        <v>0.40824829046386307</v>
      </c>
      <c r="D11" s="160">
        <f>SUM(senoidal!$C$7:$C$366)/B11</f>
        <v>0.21220120394316591</v>
      </c>
      <c r="E11" s="160">
        <f t="shared" si="1"/>
        <v>2.4494897427831779</v>
      </c>
      <c r="F11" s="161">
        <f t="shared" si="2"/>
        <v>1.9238735826079698</v>
      </c>
      <c r="G11" s="162">
        <f t="shared" si="3"/>
        <v>1.7320508075688772</v>
      </c>
      <c r="H11" s="161">
        <f t="shared" si="4"/>
        <v>4.7712125471966242</v>
      </c>
      <c r="I11" s="170"/>
      <c r="J11" s="64">
        <f t="shared" si="0"/>
        <v>0.23570226039551587</v>
      </c>
    </row>
    <row r="12" spans="1:11">
      <c r="A12" s="166">
        <v>0.25</v>
      </c>
      <c r="B12" s="7">
        <f t="shared" ref="B12:B27" si="5">B11+B$9</f>
        <v>1440</v>
      </c>
      <c r="C12" s="160">
        <f>SQRT(SUM(senoidal!$D$7:$D$366)/B12)</f>
        <v>0.35355339059327379</v>
      </c>
      <c r="D12" s="160">
        <f>SUM(senoidal!$C$7:$C$366)/B12</f>
        <v>0.15915090295737441</v>
      </c>
      <c r="E12" s="160">
        <f t="shared" si="1"/>
        <v>2.8284271247461898</v>
      </c>
      <c r="F12" s="161">
        <f t="shared" si="2"/>
        <v>2.2214978616110423</v>
      </c>
      <c r="G12" s="162">
        <f t="shared" si="3"/>
        <v>2</v>
      </c>
      <c r="H12" s="161">
        <f t="shared" si="4"/>
        <v>6.0205999132796242</v>
      </c>
      <c r="I12" s="170"/>
      <c r="J12" s="64">
        <f t="shared" si="0"/>
        <v>0.17677669529663689</v>
      </c>
    </row>
    <row r="13" spans="1:11">
      <c r="A13" s="166">
        <v>0.2</v>
      </c>
      <c r="B13" s="7">
        <f t="shared" si="5"/>
        <v>1800</v>
      </c>
      <c r="C13" s="160">
        <f>SQRT(SUM(senoidal!$D$7:$D$366)/B13)</f>
        <v>0.316227766016838</v>
      </c>
      <c r="D13" s="160">
        <f>SUM(senoidal!$C$7:$C$366)/B13</f>
        <v>0.12732072236589953</v>
      </c>
      <c r="E13" s="160">
        <f t="shared" si="1"/>
        <v>3.1622776601683786</v>
      </c>
      <c r="F13" s="161">
        <f t="shared" si="2"/>
        <v>2.4837101152163559</v>
      </c>
      <c r="G13" s="162">
        <f t="shared" si="3"/>
        <v>2.2360679774997894</v>
      </c>
      <c r="H13" s="161">
        <f t="shared" si="4"/>
        <v>6.9897000433601866</v>
      </c>
      <c r="I13" s="170"/>
      <c r="J13" s="64">
        <f t="shared" si="0"/>
        <v>0.1414213562373095</v>
      </c>
    </row>
    <row r="14" spans="1:11">
      <c r="A14" s="166">
        <v>0.16666666666666666</v>
      </c>
      <c r="B14" s="7">
        <f t="shared" si="5"/>
        <v>2160</v>
      </c>
      <c r="C14" s="160">
        <f>SQRT(SUM(senoidal!$D$7:$D$366)/B14)</f>
        <v>0.28867513459481292</v>
      </c>
      <c r="D14" s="160">
        <f>SUM(senoidal!$C$7:$C$366)/B14</f>
        <v>0.10610060197158296</v>
      </c>
      <c r="E14" s="160">
        <f t="shared" si="1"/>
        <v>3.4641016151377539</v>
      </c>
      <c r="F14" s="161">
        <f t="shared" si="2"/>
        <v>2.7207681128155059</v>
      </c>
      <c r="G14" s="162">
        <f t="shared" si="3"/>
        <v>2.4494897427831779</v>
      </c>
      <c r="H14" s="161">
        <f t="shared" si="4"/>
        <v>7.781512503836435</v>
      </c>
      <c r="I14" s="170"/>
      <c r="J14" s="64">
        <f t="shared" si="0"/>
        <v>0.11785113019775793</v>
      </c>
    </row>
    <row r="15" spans="1:11">
      <c r="A15" s="166">
        <v>0.14285714285714285</v>
      </c>
      <c r="B15" s="7">
        <f t="shared" si="5"/>
        <v>2520</v>
      </c>
      <c r="C15" s="160">
        <f>SQRT(SUM(senoidal!$D$7:$D$366)/B15)</f>
        <v>0.26726124191242445</v>
      </c>
      <c r="D15" s="160">
        <f>SUM(senoidal!$C$7:$C$366)/B15</f>
        <v>9.0943373118499676E-2</v>
      </c>
      <c r="E15" s="160">
        <f t="shared" si="1"/>
        <v>3.7416573867739404</v>
      </c>
      <c r="F15" s="161">
        <f t="shared" si="2"/>
        <v>2.9387654399423</v>
      </c>
      <c r="G15" s="162">
        <f t="shared" si="3"/>
        <v>2.6457513110645903</v>
      </c>
      <c r="H15" s="161">
        <f t="shared" si="4"/>
        <v>8.4509804001425675</v>
      </c>
      <c r="I15" s="170"/>
      <c r="J15" s="64">
        <f t="shared" si="0"/>
        <v>0.1010152544552211</v>
      </c>
    </row>
    <row r="16" spans="1:11">
      <c r="A16" s="166">
        <v>0.125</v>
      </c>
      <c r="B16" s="7">
        <f t="shared" si="5"/>
        <v>2880</v>
      </c>
      <c r="C16" s="160">
        <f>SQRT(SUM(senoidal!$D$7:$D$366)/B16)</f>
        <v>0.25</v>
      </c>
      <c r="D16" s="160">
        <f>SUM(senoidal!$C$7:$C$366)/B16</f>
        <v>7.9575451478687206E-2</v>
      </c>
      <c r="E16" s="160">
        <f t="shared" si="1"/>
        <v>4</v>
      </c>
      <c r="F16" s="161">
        <f t="shared" si="2"/>
        <v>3.141672404673165</v>
      </c>
      <c r="G16" s="162">
        <f t="shared" si="3"/>
        <v>2.8284271247461903</v>
      </c>
      <c r="H16" s="161">
        <f t="shared" si="4"/>
        <v>9.0308998699194358</v>
      </c>
      <c r="I16" s="170"/>
      <c r="J16" s="64">
        <f t="shared" si="0"/>
        <v>8.8388347648318447E-2</v>
      </c>
    </row>
    <row r="17" spans="1:10">
      <c r="A17" s="166">
        <v>0.1111111111111111</v>
      </c>
      <c r="B17" s="7">
        <f t="shared" si="5"/>
        <v>3240</v>
      </c>
      <c r="C17" s="160">
        <f>SQRT(SUM(senoidal!$D$7:$D$366)/B17)</f>
        <v>0.23570226039551587</v>
      </c>
      <c r="D17" s="160">
        <f>SUM(senoidal!$C$7:$C$366)/B17</f>
        <v>7.0733734647721966E-2</v>
      </c>
      <c r="E17" s="160">
        <f t="shared" si="1"/>
        <v>4.2426406871192848</v>
      </c>
      <c r="F17" s="161">
        <f t="shared" si="2"/>
        <v>3.3322467924165635</v>
      </c>
      <c r="G17" s="162">
        <f t="shared" si="3"/>
        <v>3</v>
      </c>
      <c r="H17" s="161">
        <f t="shared" si="4"/>
        <v>9.5424250943932485</v>
      </c>
      <c r="I17" s="170"/>
      <c r="J17" s="64">
        <f t="shared" si="0"/>
        <v>7.8567420131838622E-2</v>
      </c>
    </row>
    <row r="18" spans="1:10">
      <c r="A18" s="167">
        <v>0.1</v>
      </c>
      <c r="B18" s="7">
        <f t="shared" si="5"/>
        <v>3600</v>
      </c>
      <c r="C18" s="160">
        <f>SQRT(SUM(senoidal!$D$7:$D$366)/B18)</f>
        <v>0.22360679774997902</v>
      </c>
      <c r="D18" s="160">
        <f>SUM(senoidal!$C$7:$C$366)/B18</f>
        <v>6.3660361182949765E-2</v>
      </c>
      <c r="E18" s="160">
        <f t="shared" si="1"/>
        <v>4.4721359549995787</v>
      </c>
      <c r="F18" s="161">
        <f t="shared" si="2"/>
        <v>3.5124965299422133</v>
      </c>
      <c r="G18" s="162">
        <f t="shared" si="3"/>
        <v>3.1622776601683786</v>
      </c>
      <c r="H18" s="161">
        <f t="shared" si="4"/>
        <v>9.9999999999999982</v>
      </c>
      <c r="I18" s="170"/>
      <c r="J18" s="64">
        <f t="shared" si="0"/>
        <v>7.0710678118654752E-2</v>
      </c>
    </row>
    <row r="19" spans="1:10">
      <c r="A19" s="167">
        <v>9.0909090909090912E-2</v>
      </c>
      <c r="B19" s="7">
        <f t="shared" si="5"/>
        <v>3960</v>
      </c>
      <c r="C19" s="160">
        <f>SQRT(SUM(senoidal!$D$7:$D$366)/B19)</f>
        <v>0.21320071635561047</v>
      </c>
      <c r="D19" s="160">
        <f>SUM(senoidal!$C$7:$C$366)/B19</f>
        <v>5.787305562086343E-2</v>
      </c>
      <c r="E19" s="160">
        <f t="shared" si="1"/>
        <v>4.6904157598234288</v>
      </c>
      <c r="F19" s="161">
        <f t="shared" si="2"/>
        <v>3.6839374397703462</v>
      </c>
      <c r="G19" s="162">
        <f t="shared" si="3"/>
        <v>3.3166247903553994</v>
      </c>
      <c r="H19" s="161">
        <f t="shared" si="4"/>
        <v>10.41392685158225</v>
      </c>
      <c r="I19" s="170"/>
      <c r="J19" s="64">
        <f t="shared" si="0"/>
        <v>6.4282434653322507E-2</v>
      </c>
    </row>
    <row r="20" spans="1:10">
      <c r="A20" s="167">
        <v>8.3333333333333329E-2</v>
      </c>
      <c r="B20" s="7">
        <f t="shared" si="5"/>
        <v>4320</v>
      </c>
      <c r="C20" s="160">
        <f>SQRT(SUM(senoidal!$D$7:$D$366)/B20)</f>
        <v>0.20412414523193154</v>
      </c>
      <c r="D20" s="160">
        <f>SUM(senoidal!$C$7:$C$366)/B20</f>
        <v>5.3050300985791478E-2</v>
      </c>
      <c r="E20" s="160">
        <f t="shared" si="1"/>
        <v>4.8989794855663558</v>
      </c>
      <c r="F20" s="161">
        <f t="shared" si="2"/>
        <v>3.8477471652159396</v>
      </c>
      <c r="G20" s="162">
        <f t="shared" si="3"/>
        <v>3.4641016151377544</v>
      </c>
      <c r="H20" s="161">
        <f t="shared" si="4"/>
        <v>10.791812460476249</v>
      </c>
      <c r="I20" s="170"/>
      <c r="J20" s="64">
        <f t="shared" si="0"/>
        <v>5.8925565098878967E-2</v>
      </c>
    </row>
    <row r="21" spans="1:10">
      <c r="A21" s="167">
        <v>7.6923076923076927E-2</v>
      </c>
      <c r="B21" s="7">
        <f t="shared" si="5"/>
        <v>4680</v>
      </c>
      <c r="C21" s="160">
        <f>SQRT(SUM(senoidal!$D$7:$D$366)/B21)</f>
        <v>0.19611613513818404</v>
      </c>
      <c r="D21" s="160">
        <f>SUM(senoidal!$C$7:$C$366)/B21</f>
        <v>4.8969508602269056E-2</v>
      </c>
      <c r="E21" s="160">
        <f t="shared" si="1"/>
        <v>5.0990195135927845</v>
      </c>
      <c r="F21" s="161">
        <f t="shared" si="2"/>
        <v>4.0048622241861089</v>
      </c>
      <c r="G21" s="162">
        <f t="shared" si="3"/>
        <v>3.6055512754639891</v>
      </c>
      <c r="H21" s="161">
        <f t="shared" si="4"/>
        <v>11.139433523068368</v>
      </c>
      <c r="I21" s="170"/>
      <c r="J21" s="64">
        <f t="shared" si="0"/>
        <v>5.4392829322042126E-2</v>
      </c>
    </row>
    <row r="22" spans="1:10">
      <c r="A22" s="167">
        <v>7.1428571428571425E-2</v>
      </c>
      <c r="B22" s="7">
        <f t="shared" si="5"/>
        <v>5040</v>
      </c>
      <c r="C22" s="160">
        <f>SQRT(SUM(senoidal!$D$7:$D$366)/B22)</f>
        <v>0.18898223650461365</v>
      </c>
      <c r="D22" s="160">
        <f>SUM(senoidal!$C$7:$C$366)/B22</f>
        <v>4.5471686559249838E-2</v>
      </c>
      <c r="E22" s="160">
        <f t="shared" si="1"/>
        <v>5.2915026221291797</v>
      </c>
      <c r="F22" s="161">
        <f t="shared" si="2"/>
        <v>4.1560419417997361</v>
      </c>
      <c r="G22" s="162">
        <f t="shared" si="3"/>
        <v>3.7416573867739409</v>
      </c>
      <c r="H22" s="161">
        <f t="shared" si="4"/>
        <v>11.46128035678238</v>
      </c>
      <c r="I22" s="170"/>
      <c r="J22" s="64">
        <f t="shared" si="0"/>
        <v>5.0507627227610548E-2</v>
      </c>
    </row>
    <row r="23" spans="1:10">
      <c r="A23" s="167">
        <v>6.6666666666666666E-2</v>
      </c>
      <c r="B23" s="7">
        <f t="shared" si="5"/>
        <v>5400</v>
      </c>
      <c r="C23" s="160">
        <f>SQRT(SUM(senoidal!$D$7:$D$366)/B23)</f>
        <v>0.18257418583505541</v>
      </c>
      <c r="D23" s="160">
        <f>SUM(senoidal!$C$7:$C$366)/B23</f>
        <v>4.2440240788633177E-2</v>
      </c>
      <c r="E23" s="160">
        <f t="shared" si="1"/>
        <v>5.4772255750516603</v>
      </c>
      <c r="F23" s="161">
        <f t="shared" si="2"/>
        <v>4.3019121108274785</v>
      </c>
      <c r="G23" s="162">
        <f t="shared" si="3"/>
        <v>3.8729833462074161</v>
      </c>
      <c r="H23" s="161">
        <f t="shared" si="4"/>
        <v>11.760912590556812</v>
      </c>
      <c r="I23" s="170"/>
      <c r="J23" s="64">
        <f t="shared" si="0"/>
        <v>4.7140452079103168E-2</v>
      </c>
    </row>
    <row r="24" spans="1:10">
      <c r="A24" s="167">
        <v>6.25E-2</v>
      </c>
      <c r="B24" s="7">
        <f t="shared" si="5"/>
        <v>5760</v>
      </c>
      <c r="C24" s="160">
        <f>SQRT(SUM(senoidal!$D$7:$D$366)/B24)</f>
        <v>0.17677669529663689</v>
      </c>
      <c r="D24" s="160">
        <f>SUM(senoidal!$C$7:$C$366)/B24</f>
        <v>3.9787725739343603E-2</v>
      </c>
      <c r="E24" s="160">
        <f t="shared" si="1"/>
        <v>5.6568542494923797</v>
      </c>
      <c r="F24" s="161">
        <f t="shared" si="2"/>
        <v>4.4429957232220847</v>
      </c>
      <c r="G24" s="162">
        <f t="shared" si="3"/>
        <v>4</v>
      </c>
      <c r="H24" s="161">
        <f t="shared" si="4"/>
        <v>12.041199826559248</v>
      </c>
      <c r="I24" s="170"/>
      <c r="J24" s="64">
        <f t="shared" si="0"/>
        <v>4.4194173824159223E-2</v>
      </c>
    </row>
    <row r="25" spans="1:10">
      <c r="A25" s="167">
        <v>5.8823529411764705E-2</v>
      </c>
      <c r="B25" s="7">
        <f t="shared" si="5"/>
        <v>6120</v>
      </c>
      <c r="C25" s="160">
        <f>SQRT(SUM(senoidal!$D$7:$D$366)/B25)</f>
        <v>0.17149858514250887</v>
      </c>
      <c r="D25" s="160">
        <f>SUM(senoidal!$C$7:$C$366)/B25</f>
        <v>3.7447271284088098E-2</v>
      </c>
      <c r="E25" s="160">
        <f t="shared" si="1"/>
        <v>5.830951894845299</v>
      </c>
      <c r="F25" s="161">
        <f t="shared" si="2"/>
        <v>4.5797351652530471</v>
      </c>
      <c r="G25" s="162">
        <f t="shared" si="3"/>
        <v>4.1231056256176597</v>
      </c>
      <c r="H25" s="161">
        <f t="shared" si="4"/>
        <v>12.304489213782738</v>
      </c>
      <c r="I25" s="170"/>
      <c r="J25" s="64">
        <f t="shared" si="0"/>
        <v>4.1594516540385151E-2</v>
      </c>
    </row>
    <row r="26" spans="1:10">
      <c r="A26" s="167">
        <v>5.5555555555555552E-2</v>
      </c>
      <c r="B26" s="7">
        <f t="shared" si="5"/>
        <v>6480</v>
      </c>
      <c r="C26" s="160">
        <f>SQRT(SUM(senoidal!$D$7:$D$366)/B26)</f>
        <v>0.16666666666666669</v>
      </c>
      <c r="D26" s="160">
        <f>SUM(senoidal!$C$7:$C$366)/B26</f>
        <v>3.5366867323860983E-2</v>
      </c>
      <c r="E26" s="160">
        <f t="shared" si="1"/>
        <v>5.9999999999999991</v>
      </c>
      <c r="F26" s="161">
        <f t="shared" si="2"/>
        <v>4.7125086070097479</v>
      </c>
      <c r="G26" s="162">
        <f t="shared" si="3"/>
        <v>4.2426406871192848</v>
      </c>
      <c r="H26" s="161">
        <f t="shared" si="4"/>
        <v>12.552725051033061</v>
      </c>
      <c r="I26" s="170"/>
      <c r="J26" s="64">
        <f t="shared" si="0"/>
        <v>3.9283710065919311E-2</v>
      </c>
    </row>
    <row r="27" spans="1:10">
      <c r="A27" s="167">
        <v>5.2631578947368418E-2</v>
      </c>
      <c r="B27" s="7">
        <f t="shared" si="5"/>
        <v>6840</v>
      </c>
      <c r="C27" s="160">
        <f>SQRT(SUM(senoidal!$D$7:$D$366)/B27)</f>
        <v>0.16222142113076257</v>
      </c>
      <c r="D27" s="160">
        <f>SUM(senoidal!$C$7:$C$366)/B27</f>
        <v>3.3505453254184088E-2</v>
      </c>
      <c r="E27" s="160">
        <f t="shared" si="1"/>
        <v>6.1644140029689751</v>
      </c>
      <c r="F27" s="161">
        <f t="shared" si="2"/>
        <v>4.8416423410271197</v>
      </c>
      <c r="G27" s="162">
        <f t="shared" si="3"/>
        <v>4.3588989435406731</v>
      </c>
      <c r="H27" s="161">
        <f t="shared" si="4"/>
        <v>12.787536009528289</v>
      </c>
      <c r="I27" s="170"/>
      <c r="J27" s="64">
        <f t="shared" si="0"/>
        <v>3.7216146378239348E-2</v>
      </c>
    </row>
    <row r="28" spans="1:10" ht="15.75" thickBot="1">
      <c r="A28" s="168">
        <v>0.05</v>
      </c>
      <c r="B28" s="24">
        <f>B27+B$9</f>
        <v>7200</v>
      </c>
      <c r="C28" s="163">
        <f>SQRT(SUM(senoidal!$D$7:$D$366)/B28)</f>
        <v>0.158113883008419</v>
      </c>
      <c r="D28" s="163">
        <f>SUM(senoidal!$C$7:$C$366)/B28</f>
        <v>3.1830180591474883E-2</v>
      </c>
      <c r="E28" s="163">
        <f t="shared" si="1"/>
        <v>6.3245553203367573</v>
      </c>
      <c r="F28" s="164">
        <f t="shared" si="2"/>
        <v>4.9674202304327117</v>
      </c>
      <c r="G28" s="165">
        <f t="shared" si="3"/>
        <v>4.4721359549995787</v>
      </c>
      <c r="H28" s="164">
        <f t="shared" si="4"/>
        <v>13.010299956639811</v>
      </c>
      <c r="I28" s="170"/>
      <c r="J28" s="175">
        <f t="shared" si="0"/>
        <v>3.5355339059327376E-2</v>
      </c>
    </row>
    <row r="30" spans="1:10" ht="15.75" thickBot="1">
      <c r="A30" t="s">
        <v>99</v>
      </c>
    </row>
    <row r="31" spans="1:10" ht="15.75" thickBot="1">
      <c r="A31" s="190" t="s">
        <v>94</v>
      </c>
      <c r="B31" s="179" t="s">
        <v>96</v>
      </c>
      <c r="C31" s="187" t="s">
        <v>30</v>
      </c>
      <c r="D31" s="187" t="s">
        <v>84</v>
      </c>
      <c r="E31" s="188" t="s">
        <v>30</v>
      </c>
      <c r="F31" s="189" t="s">
        <v>84</v>
      </c>
      <c r="G31" s="190" t="s">
        <v>117</v>
      </c>
    </row>
    <row r="32" spans="1:10" ht="15.75" thickBot="1">
      <c r="A32" s="181">
        <f t="shared" ref="A32:A51" si="6">20*LOG10(E9)</f>
        <v>3.0102999566398116</v>
      </c>
      <c r="B32" s="177">
        <v>360</v>
      </c>
      <c r="C32" s="177">
        <v>0.70710678118654757</v>
      </c>
      <c r="D32" s="177">
        <v>0.70710678118654757</v>
      </c>
      <c r="E32" s="180">
        <f>20*LOG10(C32)</f>
        <v>-3.0102999566398116</v>
      </c>
      <c r="F32" s="181">
        <f>20*LOG10(D32)</f>
        <v>-3.0102999566398116</v>
      </c>
    </row>
    <row r="33" spans="1:6" ht="15.75" thickBot="1">
      <c r="A33" s="181">
        <f t="shared" si="6"/>
        <v>6.0205999132796242</v>
      </c>
      <c r="B33" s="176">
        <v>720</v>
      </c>
      <c r="C33" s="176">
        <v>0.5</v>
      </c>
      <c r="D33" s="176">
        <v>0.35355339059327379</v>
      </c>
      <c r="E33" s="182">
        <f t="shared" ref="E33:E51" si="7">20*LOG10(C33)</f>
        <v>-6.0205999132796242</v>
      </c>
      <c r="F33" s="183">
        <f t="shared" ref="F33:F51" si="8">20*LOG10(D33)</f>
        <v>-9.0308998699194358</v>
      </c>
    </row>
    <row r="34" spans="1:6" ht="15.75" thickBot="1">
      <c r="A34" s="181">
        <f t="shared" si="6"/>
        <v>7.781512503836435</v>
      </c>
      <c r="B34" s="176">
        <v>1080</v>
      </c>
      <c r="C34" s="176">
        <v>0.40824829046386307</v>
      </c>
      <c r="D34" s="176">
        <v>0.23570226039551587</v>
      </c>
      <c r="E34" s="182">
        <f t="shared" si="7"/>
        <v>-7.781512503836435</v>
      </c>
      <c r="F34" s="183">
        <f t="shared" si="8"/>
        <v>-12.552725051033061</v>
      </c>
    </row>
    <row r="35" spans="1:6" ht="15.75" thickBot="1">
      <c r="A35" s="181">
        <f t="shared" si="6"/>
        <v>9.0308998699194358</v>
      </c>
      <c r="B35" s="176">
        <v>1440</v>
      </c>
      <c r="C35" s="176">
        <v>0.35355339059327379</v>
      </c>
      <c r="D35" s="176">
        <v>0.17677669529663689</v>
      </c>
      <c r="E35" s="182">
        <f t="shared" si="7"/>
        <v>-9.0308998699194358</v>
      </c>
      <c r="F35" s="183">
        <f t="shared" si="8"/>
        <v>-15.051499783199059</v>
      </c>
    </row>
    <row r="36" spans="1:6" ht="15.75" thickBot="1">
      <c r="A36" s="181">
        <f t="shared" si="6"/>
        <v>9.9999999999999982</v>
      </c>
      <c r="B36" s="176">
        <v>1800</v>
      </c>
      <c r="C36" s="176">
        <v>0.316227766016838</v>
      </c>
      <c r="D36" s="176">
        <v>0.1414213562373095</v>
      </c>
      <c r="E36" s="182">
        <f t="shared" si="7"/>
        <v>-9.9999999999999982</v>
      </c>
      <c r="F36" s="183">
        <f t="shared" si="8"/>
        <v>-16.989700043360187</v>
      </c>
    </row>
    <row r="37" spans="1:6" ht="15.75" thickBot="1">
      <c r="A37" s="181">
        <f t="shared" si="6"/>
        <v>10.791812460476248</v>
      </c>
      <c r="B37" s="176">
        <v>2160</v>
      </c>
      <c r="C37" s="176">
        <v>0.28867513459481292</v>
      </c>
      <c r="D37" s="176">
        <v>0.11785113019775793</v>
      </c>
      <c r="E37" s="182">
        <f t="shared" si="7"/>
        <v>-10.791812460476248</v>
      </c>
      <c r="F37" s="183">
        <f t="shared" si="8"/>
        <v>-18.573324964312683</v>
      </c>
    </row>
    <row r="38" spans="1:6" ht="15.75" thickBot="1">
      <c r="A38" s="181">
        <f t="shared" si="6"/>
        <v>11.461280356782378</v>
      </c>
      <c r="B38" s="176">
        <v>2520</v>
      </c>
      <c r="C38" s="176">
        <v>0.26726124191242445</v>
      </c>
      <c r="D38" s="176">
        <v>0.1010152544552211</v>
      </c>
      <c r="E38" s="182">
        <f t="shared" si="7"/>
        <v>-11.461280356782378</v>
      </c>
      <c r="F38" s="183">
        <f t="shared" si="8"/>
        <v>-19.912260756924947</v>
      </c>
    </row>
    <row r="39" spans="1:6" ht="15.75" thickBot="1">
      <c r="A39" s="181">
        <f t="shared" si="6"/>
        <v>12.041199826559248</v>
      </c>
      <c r="B39" s="176">
        <v>2880</v>
      </c>
      <c r="C39" s="176">
        <v>0.25</v>
      </c>
      <c r="D39" s="176">
        <v>8.8388347648318447E-2</v>
      </c>
      <c r="E39" s="182">
        <f t="shared" si="7"/>
        <v>-12.041199826559248</v>
      </c>
      <c r="F39" s="183">
        <f t="shared" si="8"/>
        <v>-21.072099696478684</v>
      </c>
    </row>
    <row r="40" spans="1:6" ht="15.75" thickBot="1">
      <c r="A40" s="181">
        <f t="shared" si="6"/>
        <v>12.552725051033061</v>
      </c>
      <c r="B40" s="176">
        <v>3240</v>
      </c>
      <c r="C40" s="176">
        <v>0.23570226039551587</v>
      </c>
      <c r="D40" s="176">
        <v>7.8567420131838622E-2</v>
      </c>
      <c r="E40" s="182">
        <f t="shared" si="7"/>
        <v>-12.552725051033061</v>
      </c>
      <c r="F40" s="183">
        <f t="shared" si="8"/>
        <v>-22.09515014542631</v>
      </c>
    </row>
    <row r="41" spans="1:6" ht="15.75" thickBot="1">
      <c r="A41" s="181">
        <f t="shared" si="6"/>
        <v>13.010299956639811</v>
      </c>
      <c r="B41" s="176">
        <v>3600</v>
      </c>
      <c r="C41" s="176">
        <v>0.22360679774997902</v>
      </c>
      <c r="D41" s="176">
        <v>7.0710678118654752E-2</v>
      </c>
      <c r="E41" s="182">
        <f t="shared" si="7"/>
        <v>-13.010299956639811</v>
      </c>
      <c r="F41" s="183">
        <f t="shared" si="8"/>
        <v>-23.010299956639813</v>
      </c>
    </row>
    <row r="42" spans="1:6" ht="15.75" thickBot="1">
      <c r="A42" s="181">
        <f t="shared" si="6"/>
        <v>13.424226808222063</v>
      </c>
      <c r="B42" s="176">
        <v>3960</v>
      </c>
      <c r="C42" s="176">
        <v>0.21320071635561047</v>
      </c>
      <c r="D42" s="176">
        <v>6.4282434653322507E-2</v>
      </c>
      <c r="E42" s="182">
        <f t="shared" si="7"/>
        <v>-13.424226808222063</v>
      </c>
      <c r="F42" s="183">
        <f t="shared" si="8"/>
        <v>-23.838153659804313</v>
      </c>
    </row>
    <row r="43" spans="1:6" ht="15.75" thickBot="1">
      <c r="A43" s="181">
        <f t="shared" si="6"/>
        <v>13.80211241711606</v>
      </c>
      <c r="B43" s="176">
        <v>4320</v>
      </c>
      <c r="C43" s="176">
        <v>0.20412414523193154</v>
      </c>
      <c r="D43" s="176">
        <v>5.8925565098878967E-2</v>
      </c>
      <c r="E43" s="182">
        <f t="shared" si="7"/>
        <v>-13.80211241711606</v>
      </c>
      <c r="F43" s="183">
        <f t="shared" si="8"/>
        <v>-24.593924877592308</v>
      </c>
    </row>
    <row r="44" spans="1:6" ht="15.75" thickBot="1">
      <c r="A44" s="181">
        <f t="shared" si="6"/>
        <v>14.14973347970818</v>
      </c>
      <c r="B44" s="176">
        <v>4680</v>
      </c>
      <c r="C44" s="176">
        <v>0.19611613513818404</v>
      </c>
      <c r="D44" s="176">
        <v>5.4392829322042126E-2</v>
      </c>
      <c r="E44" s="182">
        <f t="shared" si="7"/>
        <v>-14.14973347970818</v>
      </c>
      <c r="F44" s="183">
        <f t="shared" si="8"/>
        <v>-25.289167002776548</v>
      </c>
    </row>
    <row r="45" spans="1:6" ht="15.75" thickBot="1">
      <c r="A45" s="181">
        <f t="shared" si="6"/>
        <v>14.471580313422191</v>
      </c>
      <c r="B45" s="176">
        <v>5040</v>
      </c>
      <c r="C45" s="176">
        <v>0.18898223650461365</v>
      </c>
      <c r="D45" s="176">
        <v>5.0507627227610548E-2</v>
      </c>
      <c r="E45" s="182">
        <f t="shared" si="7"/>
        <v>-14.471580313422191</v>
      </c>
      <c r="F45" s="183">
        <f t="shared" si="8"/>
        <v>-25.932860670204573</v>
      </c>
    </row>
    <row r="46" spans="1:6" ht="15.75" thickBot="1">
      <c r="A46" s="181">
        <f t="shared" si="6"/>
        <v>14.771212547196624</v>
      </c>
      <c r="B46" s="176">
        <v>5400</v>
      </c>
      <c r="C46" s="176">
        <v>0.18257418583505541</v>
      </c>
      <c r="D46" s="176">
        <v>4.7140452079103168E-2</v>
      </c>
      <c r="E46" s="182">
        <f t="shared" si="7"/>
        <v>-14.771212547196622</v>
      </c>
      <c r="F46" s="183">
        <f t="shared" si="8"/>
        <v>-26.532125137753436</v>
      </c>
    </row>
    <row r="47" spans="1:6" ht="15.75" thickBot="1">
      <c r="A47" s="181">
        <f t="shared" si="6"/>
        <v>15.051499783199059</v>
      </c>
      <c r="B47" s="176">
        <v>5760</v>
      </c>
      <c r="C47" s="176">
        <v>0.17677669529663689</v>
      </c>
      <c r="D47" s="176">
        <v>4.4194173824159223E-2</v>
      </c>
      <c r="E47" s="182">
        <f t="shared" si="7"/>
        <v>-15.051499783199059</v>
      </c>
      <c r="F47" s="183">
        <f t="shared" si="8"/>
        <v>-27.092699609758309</v>
      </c>
    </row>
    <row r="48" spans="1:6" ht="15.75" thickBot="1">
      <c r="A48" s="181">
        <f t="shared" si="6"/>
        <v>15.31478917042255</v>
      </c>
      <c r="B48" s="176">
        <v>6120</v>
      </c>
      <c r="C48" s="176">
        <v>0.17149858514250887</v>
      </c>
      <c r="D48" s="176">
        <v>4.1594516540385151E-2</v>
      </c>
      <c r="E48" s="182">
        <f t="shared" si="7"/>
        <v>-15.31478917042255</v>
      </c>
      <c r="F48" s="183">
        <f t="shared" si="8"/>
        <v>-27.619278384205291</v>
      </c>
    </row>
    <row r="49" spans="1:6" ht="15.75" thickBot="1">
      <c r="A49" s="181">
        <f t="shared" si="6"/>
        <v>15.56302500767287</v>
      </c>
      <c r="B49" s="176">
        <v>6480</v>
      </c>
      <c r="C49" s="176">
        <v>0.16666666666666669</v>
      </c>
      <c r="D49" s="176">
        <v>3.9283710065919311E-2</v>
      </c>
      <c r="E49" s="182">
        <f t="shared" si="7"/>
        <v>-15.563025007672874</v>
      </c>
      <c r="F49" s="183">
        <f t="shared" si="8"/>
        <v>-28.115750058705935</v>
      </c>
    </row>
    <row r="50" spans="1:6" ht="15.75" thickBot="1">
      <c r="A50" s="181">
        <f t="shared" si="6"/>
        <v>15.797835966168099</v>
      </c>
      <c r="B50" s="176">
        <v>6840</v>
      </c>
      <c r="C50" s="176">
        <v>0.16222142113076257</v>
      </c>
      <c r="D50" s="176">
        <v>3.7216146378239348E-2</v>
      </c>
      <c r="E50" s="182">
        <f t="shared" si="7"/>
        <v>-15.797835966168099</v>
      </c>
      <c r="F50" s="183">
        <f t="shared" si="8"/>
        <v>-28.58537197569639</v>
      </c>
    </row>
    <row r="51" spans="1:6" ht="15.75" thickBot="1">
      <c r="A51" s="181">
        <f t="shared" si="6"/>
        <v>16.020599913279622</v>
      </c>
      <c r="B51" s="178">
        <v>7200</v>
      </c>
      <c r="C51" s="178">
        <v>0.158113883008419</v>
      </c>
      <c r="D51" s="178">
        <v>3.5355339059327376E-2</v>
      </c>
      <c r="E51" s="184">
        <f t="shared" si="7"/>
        <v>-16.020599913279622</v>
      </c>
      <c r="F51" s="185">
        <f t="shared" si="8"/>
        <v>-29.030899869919438</v>
      </c>
    </row>
    <row r="54" spans="1:6">
      <c r="C54" t="s">
        <v>104</v>
      </c>
    </row>
    <row r="55" spans="1:6">
      <c r="C55" t="s">
        <v>129</v>
      </c>
    </row>
    <row r="56" spans="1:6">
      <c r="C56" t="s">
        <v>128</v>
      </c>
    </row>
    <row r="57" spans="1:6">
      <c r="C57" t="s">
        <v>105</v>
      </c>
    </row>
    <row r="58" spans="1:6">
      <c r="C58" t="s">
        <v>106</v>
      </c>
    </row>
    <row r="59" spans="1:6">
      <c r="C59" t="s">
        <v>107</v>
      </c>
    </row>
    <row r="60" spans="1:6">
      <c r="C60" t="s">
        <v>108</v>
      </c>
    </row>
    <row r="61" spans="1:6">
      <c r="C61" t="s">
        <v>109</v>
      </c>
    </row>
    <row r="62" spans="1:6">
      <c r="C62" t="s">
        <v>110</v>
      </c>
    </row>
    <row r="63" spans="1:6">
      <c r="C63" t="s">
        <v>111</v>
      </c>
    </row>
    <row r="64" spans="1:6">
      <c r="C64" t="s">
        <v>112</v>
      </c>
    </row>
    <row r="65" spans="3:3">
      <c r="C65" t="s">
        <v>113</v>
      </c>
    </row>
    <row r="66" spans="3:3">
      <c r="C66" t="s">
        <v>114</v>
      </c>
    </row>
    <row r="67" spans="3:3">
      <c r="C67" t="s">
        <v>115</v>
      </c>
    </row>
    <row r="68" spans="3:3">
      <c r="C68" t="s">
        <v>116</v>
      </c>
    </row>
  </sheetData>
  <dataConsolidate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senoidal</vt:lpstr>
      <vt:lpstr>PWM Cuad</vt:lpstr>
      <vt:lpstr>Graficas Cuad</vt:lpstr>
      <vt:lpstr>PWM Seno</vt:lpstr>
      <vt:lpstr>Graficas seno</vt:lpstr>
      <vt:lpstr>Trapezio</vt:lpstr>
      <vt:lpstr>Conclusiones</vt:lpstr>
      <vt:lpstr>Ingles cuad</vt:lpstr>
      <vt:lpstr>Ingles senoidal</vt:lpstr>
      <vt:lpstr>Usando Formulas</vt:lpstr>
      <vt:lpstr>Graficos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M. Acuña</dc:creator>
  <cp:lastModifiedBy>Victor M. Acuña</cp:lastModifiedBy>
  <cp:lastPrinted>2014-11-25T14:42:44Z</cp:lastPrinted>
  <dcterms:created xsi:type="dcterms:W3CDTF">2013-05-13T18:44:59Z</dcterms:created>
  <dcterms:modified xsi:type="dcterms:W3CDTF">2015-06-12T02:12:49Z</dcterms:modified>
</cp:coreProperties>
</file>